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binary" PartName="/xl/metadata"/>
  <Override ContentType="application/binary" PartName="/xl/commentsmeta0"/>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verview" sheetId="1" r:id="rId4"/>
    <sheet state="visible" name="Report 1. MLR Template" sheetId="2" r:id="rId5"/>
    <sheet state="visible" name="Risk Corridor Template" sheetId="3" r:id="rId6"/>
    <sheet state="visible" name="Report 2. Certification" sheetId="4" r:id="rId7"/>
    <sheet state="visible" name="MCO Scratch Sheet" sheetId="5" r:id="rId8"/>
    <sheet state="visible" name="MCO Tax Calculation" sheetId="6" r:id="rId9"/>
  </sheets>
  <definedNames/>
  <calcPr/>
  <extLst>
    <ext uri="GoogleSheetsCustomDataVersion1">
      <go:sheetsCustomData xmlns:go="http://customooxmlschemas.google.com/" r:id="rId10" roundtripDataSignature="AMtx7miKAXia6cRs5JhMji3Ke6k9I8+yLg=="/>
    </ext>
  </extLst>
</workbook>
</file>

<file path=xl/comments1.xml><?xml version="1.0" encoding="utf-8"?>
<comments xmlns:r="http://schemas.openxmlformats.org/officeDocument/2006/relationships" xmlns="http://schemas.openxmlformats.org/spreadsheetml/2006/main">
  <authors>
    <author/>
  </authors>
  <commentList>
    <comment authorId="0" ref="A13">
      <text>
        <t xml:space="preserve">======
ID#AAAAH0I875Y
Pierce, Julie L. (VA)    (2021-02-12 21:32:25)
Current year tax rates, adjusted to remove the impact of risk corridor or MLR rebates</t>
      </text>
    </comment>
    <comment authorId="0" ref="A14">
      <text>
        <t xml:space="preserve">======
ID#AAAAH0I875U
Pierce, Julie L. (VA)    (2021-02-12 21:32:25)
Current year tax rates, adjusted to remove the impact of risk corridor or MLR rebates</t>
      </text>
    </comment>
    <comment authorId="0" ref="B18">
      <text>
        <t xml:space="preserve">======
ID#AAAAH0I875Q
Pierce, Julie L. (VA)    (2021-02-12 21:32:25)
this is an addition to premium since OPGAIN is negative</t>
      </text>
    </comment>
    <comment authorId="0" ref="I9">
      <text>
        <t xml:space="preserve">======
ID#AAAAH0I875M
Pierce, Julie L. (VA)    (2021-02-12 21:32:25)
From Region 6 MRT submission.  Excludes HIPF.</t>
      </text>
    </comment>
  </commentList>
  <extLst>
    <ext uri="GoogleSheetsCustomDataVersion1">
      <go:sheetsCustomData xmlns:go="http://customooxmlschemas.google.com/" r:id="rId1" roundtripDataSignature="AMtx7mhl6u08qlya4Pz0xV7ZL2ZfXxqpWA=="/>
    </ext>
  </extLst>
</comments>
</file>

<file path=xl/sharedStrings.xml><?xml version="1.0" encoding="utf-8"?>
<sst xmlns="http://schemas.openxmlformats.org/spreadsheetml/2006/main" count="575" uniqueCount="143">
  <si>
    <t>State of Colorado - MLR Reporting Template</t>
  </si>
  <si>
    <t>General:</t>
  </si>
  <si>
    <t>This report will be used to assess the MLR for the various Colorado Medicaid Managed Care programs.</t>
  </si>
  <si>
    <t xml:space="preserve">Each plan is requested to complete each report within the template to the best of its ability. </t>
  </si>
  <si>
    <t xml:space="preserve">An overview of this template and instructions on how to complete each report is contained within the remainder of this sheet. </t>
  </si>
  <si>
    <t>Please note that any cells shaded in light orange are to be completed by the MCO.</t>
  </si>
  <si>
    <t>Reporting Entity and Time Period:</t>
  </si>
  <si>
    <t>MCO Name:</t>
  </si>
  <si>
    <t>CCHA- Region 6</t>
  </si>
  <si>
    <t>Service Incurral Period:</t>
  </si>
  <si>
    <t>July 1, 2019 - June 30, 2020</t>
  </si>
  <si>
    <t>Paid Through:</t>
  </si>
  <si>
    <t>Report Instructions:</t>
  </si>
  <si>
    <t>Report 1 -- MLR Template</t>
  </si>
  <si>
    <t>Non-Claim Medical Payments: Any settlement amounts paid outside of the claims/encounter system, such as Critical Access Hospital settlements.</t>
  </si>
  <si>
    <t>Medical Incentive Bonuses: Payments made by a MCO to providers and other unrelated risk sharing entities to share savings.</t>
  </si>
  <si>
    <t>Other Allowable "Incurred Claims": This line should include any expenditures classified as "Incurred Claims" per CFR 438.8(e)2, not included above, in lines j-m of this report.</t>
  </si>
  <si>
    <t>Activities that Improve Health Care Quality: This line should reflect any administrative (non-salary) expenses that are designed to directly improve patient care and supporting health information technology (HIT).</t>
  </si>
  <si>
    <t xml:space="preserve">   Expenditures that meet the criteria are defined in 45 CFR 158.150 and 158.151, and are not included above, in lines j-m of this report.</t>
  </si>
  <si>
    <t xml:space="preserve">   Please include a breakout and description of each activity that is included within this line. The costs associated with each activity should be itemized within this template, either on Report 1 or the MCO Scratch Sheet.</t>
  </si>
  <si>
    <t>Fraud Reduction Activities: This line should reflect any expenditures that meet the criteria as defined in CFR 438.8(e)4.</t>
  </si>
  <si>
    <t>Reinsurance Premiums Less Recoveries: Reinsurance premiums should be based on date of payment. Reinsurance recoveries should be based on service date of the claim for which the recovery is made.</t>
  </si>
  <si>
    <t>Less Related-Party Medical Margin: Fees paid by a MCO, or any of its subsidiaries, to a related party such as a parent organization. Please enter the Related-Party Medical Margin as a negative.</t>
  </si>
  <si>
    <t>If line items are not able to be filled out at cohort level please fill in 'Totals' section where applicable.</t>
  </si>
  <si>
    <t>For non-applicable line items, please leave blank.</t>
  </si>
  <si>
    <t>Report 2 -- Submission Certification (by MCO CEO)</t>
  </si>
  <si>
    <t>Please provide certification by the MCO's CEO or CFO that the figures in this reporting template are accurate and representative of MCO experience for the given time period.</t>
  </si>
  <si>
    <t>MCO Scratch Sheet</t>
  </si>
  <si>
    <t>Please use this worksheet to provide any additional information.</t>
  </si>
  <si>
    <t>MCO:</t>
  </si>
  <si>
    <t>CCHA</t>
  </si>
  <si>
    <t>Report:</t>
  </si>
  <si>
    <t>MLR</t>
  </si>
  <si>
    <t>COA:</t>
  </si>
  <si>
    <t>Non Expansion Parents</t>
  </si>
  <si>
    <t>Children</t>
  </si>
  <si>
    <t>AwDC</t>
  </si>
  <si>
    <t>Expansion Parents</t>
  </si>
  <si>
    <t>Foster Care</t>
  </si>
  <si>
    <t>Elderly</t>
  </si>
  <si>
    <t>Disabled</t>
  </si>
  <si>
    <t>Total Region 6</t>
  </si>
  <si>
    <t>Time Period:</t>
  </si>
  <si>
    <t>Line</t>
  </si>
  <si>
    <t>Earned Revenue for MLR/Risk Corridor</t>
  </si>
  <si>
    <t>a</t>
  </si>
  <si>
    <t>Gross Capitation Payment</t>
  </si>
  <si>
    <t>Does not include HIPF</t>
  </si>
  <si>
    <t>b</t>
  </si>
  <si>
    <t>Taxes, licensing, and regulatory fees (Including HIPF)</t>
  </si>
  <si>
    <t>c</t>
  </si>
  <si>
    <t>Contractor Hold back ((a - b) * Holdback %)</t>
  </si>
  <si>
    <t>d</t>
  </si>
  <si>
    <t>Earned Hold back</t>
  </si>
  <si>
    <t>e</t>
  </si>
  <si>
    <t>Net Capitation Payment for MLR/Risk Corridor (a - b - c + d)</t>
  </si>
  <si>
    <t>f</t>
  </si>
  <si>
    <t>MMs</t>
  </si>
  <si>
    <t>g</t>
  </si>
  <si>
    <t>Earned Revenue for MLR/Risk Corridor (e * f)</t>
  </si>
  <si>
    <t>MLR Calculation</t>
  </si>
  <si>
    <t>Earned Revenue (Total Capitation Payments less HIT and Unearned Hold Backs)</t>
  </si>
  <si>
    <t>h</t>
  </si>
  <si>
    <t>Risk Corridor Profit/(Loss) Share</t>
  </si>
  <si>
    <t>i</t>
  </si>
  <si>
    <t>Adjusted Earned Revenue (g + h)</t>
  </si>
  <si>
    <t>j</t>
  </si>
  <si>
    <t>Claims Incurred</t>
  </si>
  <si>
    <t>k</t>
  </si>
  <si>
    <t>Estimated IBNR</t>
  </si>
  <si>
    <t>l</t>
  </si>
  <si>
    <t>Non-Claim Medical Payments (e.g. CAH settlement, etc.)</t>
  </si>
  <si>
    <t>m</t>
  </si>
  <si>
    <t>Medical Incentive Bonus</t>
  </si>
  <si>
    <t>n</t>
  </si>
  <si>
    <t>Other Allowable "Incurred Claims"</t>
  </si>
  <si>
    <t>o</t>
  </si>
  <si>
    <t>Activities that Improve Health Care Quality</t>
  </si>
  <si>
    <t>p</t>
  </si>
  <si>
    <t>Fraud Reduction Activities</t>
  </si>
  <si>
    <t>q</t>
  </si>
  <si>
    <t>Reinsurance Premiums Less Recoveries</t>
  </si>
  <si>
    <t>r</t>
  </si>
  <si>
    <t>Less Related-Party Medical Margin</t>
  </si>
  <si>
    <t>s</t>
  </si>
  <si>
    <t>Total Medical Expenses (Net Qualified Medical Expenses)
 (j + k + l + m + n + o + p + q + r)</t>
  </si>
  <si>
    <t>t</t>
  </si>
  <si>
    <t>Net Qualified Medical Expenses divided by Earned Revenue (s / i)</t>
  </si>
  <si>
    <t>u</t>
  </si>
  <si>
    <t>Minimum MLR %</t>
  </si>
  <si>
    <t>v</t>
  </si>
  <si>
    <t>Percentage below MLR (u - t)</t>
  </si>
  <si>
    <t>w</t>
  </si>
  <si>
    <t>MLR Reconciliation Payment (max(0, i - (s / u)))</t>
  </si>
  <si>
    <t>Please describe any "Activities that Improve Healthcare Quality" in the box below, 
including what the activities are and how they improve healthcare quality:</t>
  </si>
  <si>
    <t>1) Effective case management, care coordination, chronic disease management and medication and care compliance initatives, including through the use of the medical homes model. 2) Identifying and addressing ethnic, cultural or racial disparities in effectiveness of identified best clinical practices and evidence based medicine.  3) Quality reporting and documentation of care in non-electronic format. 4) Health information tehnology to support these activities.  5)  Accreditation fees by nationally recognized agencies directly related to quality of care activities.  6)  Prospective utilization review.  7)  Fraud recovery and expense activities up to the amount of fraulent claims recovered.</t>
  </si>
  <si>
    <t>RAE 06</t>
  </si>
  <si>
    <t>SFY 20 - July 2019 to June 2020</t>
  </si>
  <si>
    <t>Risk Corridor</t>
  </si>
  <si>
    <t>Earned Revenue</t>
  </si>
  <si>
    <t>Total Medical Expenses</t>
  </si>
  <si>
    <t>Total Administration</t>
  </si>
  <si>
    <t>Total Risk Corridor Expense (b + c)</t>
  </si>
  <si>
    <t>Profit/(Loss) (a - d)</t>
  </si>
  <si>
    <t>Profit/(Loss) % (e / a)</t>
  </si>
  <si>
    <r>
      <rPr>
        <rFont val="Calibri"/>
        <color theme="1"/>
        <sz val="10.0"/>
      </rPr>
      <t>g</t>
    </r>
    <r>
      <rPr>
        <rFont val="Calibri"/>
        <color theme="1"/>
        <sz val="10.0"/>
        <vertAlign val="superscript"/>
      </rPr>
      <t>1</t>
    </r>
  </si>
  <si>
    <t>5%+ Band - 0% Risk</t>
  </si>
  <si>
    <r>
      <rPr>
        <rFont val="Calibri"/>
        <color theme="1"/>
        <sz val="10.0"/>
      </rPr>
      <t>g</t>
    </r>
    <r>
      <rPr>
        <rFont val="Calibri"/>
        <color theme="1"/>
        <sz val="10.0"/>
        <vertAlign val="superscript"/>
      </rPr>
      <t>2</t>
    </r>
  </si>
  <si>
    <t>2%-5% Band - 50% Risk</t>
  </si>
  <si>
    <r>
      <rPr>
        <rFont val="Calibri"/>
        <color theme="1"/>
        <sz val="10.0"/>
      </rPr>
      <t>g</t>
    </r>
    <r>
      <rPr>
        <rFont val="Calibri"/>
        <color theme="1"/>
        <sz val="10.0"/>
        <vertAlign val="superscript"/>
      </rPr>
      <t>3</t>
    </r>
  </si>
  <si>
    <t>0%-2% Band - 100% Risk</t>
  </si>
  <si>
    <t>Risk Corridor Profit/(Loss) Share*</t>
  </si>
  <si>
    <t>Adjusted Earned Revenue (a)</t>
  </si>
  <si>
    <t>Adjusted Expenses (d - g)</t>
  </si>
  <si>
    <t>Adjusted Profit/(Loss) (e + g)</t>
  </si>
  <si>
    <t>Adjusted Profit/(Loss) Percent (j / h)</t>
  </si>
  <si>
    <t>Submission Certification (by MCO CEO/CFO)</t>
  </si>
  <si>
    <t xml:space="preserve">I certify that, to the best of my understanding, the data summaries included in this template have been completed as instructed, </t>
  </si>
  <si>
    <t>and all data and information provided in this report is accurate and appropriate experience</t>
  </si>
  <si>
    <t>By: CEO/CFO</t>
  </si>
  <si>
    <t>Patrick Fox, M.D., DFAPA, CCHA Plan President</t>
  </si>
  <si>
    <t>Print name</t>
  </si>
  <si>
    <t>Date</t>
  </si>
  <si>
    <t>203-640-6444</t>
  </si>
  <si>
    <t>Signature &amp; Title</t>
  </si>
  <si>
    <t>Phone number</t>
  </si>
  <si>
    <t>Please provide any text, tables, numbers, etc. that you would like to communicate but were not able to include within the preceding reports.</t>
  </si>
  <si>
    <t>HIPF was not included in our premium capitation rates and is not included in revenue in this report.  HIPF fee expense is also excluded from administrative expense used in the calculation operating gain on the MCO Tax Calculation tab.  HIPF fee is not included in the tax deduction in the MLR denominator.</t>
  </si>
  <si>
    <t>Please provide any details surrounding allocation methodology used in completing template.</t>
  </si>
  <si>
    <t>HCQI expense was allocated to the various rate cells as a percent of revenue for combined Regions 6 &amp; 7.  Administrative expense used to calculate restated OPGAIN for the tax calculation uses the same allocation methodology.  The risk corridor is receivable is allocated using Region 6 revenue.</t>
  </si>
  <si>
    <t>Member Months</t>
  </si>
  <si>
    <t>Restated OPGAIN</t>
  </si>
  <si>
    <t>Capitated revenue</t>
  </si>
  <si>
    <t>Taxes</t>
  </si>
  <si>
    <t>Medical expense</t>
  </si>
  <si>
    <t>SG&amp;A, includes QI,  excludes HIPF</t>
  </si>
  <si>
    <t>Federal tax rate</t>
  </si>
  <si>
    <t>State tax rate</t>
  </si>
  <si>
    <t>Federal taxes</t>
  </si>
  <si>
    <t>State taxes</t>
  </si>
  <si>
    <t>Total income tax deduction</t>
  </si>
  <si>
    <t>PMPM</t>
  </si>
  <si>
    <t>PMPM valued</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</si>
</sst>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_(* #,##0_);_(* \(#,##0\);_(* &quot;-&quot;??_);_(@_)"/>
    <numFmt numFmtId="165" formatCode="[$-409]mmmm\ d\,\ yyyy"/>
    <numFmt numFmtId="166" formatCode="&quot;$&quot;#,##0.00_);\(&quot;$&quot;#,##0.00\)"/>
    <numFmt numFmtId="167" formatCode="_(&quot;$&quot;* #,##0.00_);_(&quot;$&quot;* \(#,##0.00\);_(&quot;$&quot;* &quot;-&quot;??_);_(@_)"/>
    <numFmt numFmtId="168" formatCode="_(&quot;$&quot;* #,##0_);_(&quot;$&quot;* \(#,##0\);_(&quot;$&quot;* &quot;-&quot;??_);_(@_)"/>
    <numFmt numFmtId="169" formatCode="0.0%"/>
    <numFmt numFmtId="170" formatCode="_(* #,##0.00_);_(* \(#,##0.00\);_(* &quot;-&quot;??_);_(@_)"/>
  </numFmts>
  <fonts count="17">
    <font>
      <sz val="11.0"/>
      <color theme="1"/>
      <name val="Arial"/>
    </font>
    <font>
      <sz val="11.0"/>
      <color theme="1"/>
      <name val="Calibri"/>
    </font>
    <font>
      <b/>
      <sz val="14.0"/>
      <color theme="1"/>
      <name val="Calibri"/>
    </font>
    <font>
      <sz val="10.0"/>
      <color theme="1"/>
      <name val="Calibri"/>
    </font>
    <font>
      <b/>
      <sz val="12.0"/>
      <color theme="1"/>
      <name val="Calibri"/>
    </font>
    <font>
      <b/>
      <sz val="10.0"/>
      <color theme="1"/>
      <name val="Calibri"/>
    </font>
    <font>
      <u/>
      <sz val="10.0"/>
      <color theme="1"/>
      <name val="Calibri"/>
    </font>
    <font>
      <sz val="10.0"/>
      <color rgb="FFC00000"/>
      <name val="Calibri"/>
    </font>
    <font>
      <u/>
      <sz val="10.0"/>
      <color theme="1"/>
      <name val="Calibri"/>
    </font>
    <font>
      <u/>
      <sz val="10.0"/>
      <color theme="1"/>
      <name val="Calibri"/>
    </font>
    <font>
      <b/>
      <u/>
      <sz val="10.0"/>
      <color theme="1"/>
      <name val="Calibri"/>
    </font>
    <font/>
    <font>
      <sz val="10.0"/>
      <color rgb="FFFF0000"/>
      <name val="Calibri"/>
    </font>
    <font>
      <sz val="11.0"/>
      <color theme="0"/>
      <name val="Calibri"/>
    </font>
    <font>
      <color theme="1"/>
      <name val="Calibri"/>
    </font>
    <font>
      <sz val="11.0"/>
      <color rgb="FF000000"/>
      <name val="Calibri"/>
    </font>
    <font>
      <sz val="10.0"/>
      <color rgb="FF000000"/>
      <name val="Calibri"/>
    </font>
  </fonts>
  <fills count="9">
    <fill>
      <patternFill patternType="none"/>
    </fill>
    <fill>
      <patternFill patternType="lightGray"/>
    </fill>
    <fill>
      <patternFill patternType="solid">
        <fgColor rgb="FFFBE4D5"/>
        <bgColor rgb="FFFBE4D5"/>
      </patternFill>
    </fill>
    <fill>
      <patternFill patternType="solid">
        <fgColor rgb="FFFFFF00"/>
        <bgColor rgb="FFFFFF00"/>
      </patternFill>
    </fill>
    <fill>
      <patternFill patternType="solid">
        <fgColor rgb="FFD8D8D8"/>
        <bgColor rgb="FFD8D8D8"/>
      </patternFill>
    </fill>
    <fill>
      <patternFill patternType="solid">
        <fgColor rgb="FFFDE2CB"/>
        <bgColor rgb="FFFDE2CB"/>
      </patternFill>
    </fill>
    <fill>
      <patternFill patternType="solid">
        <fgColor theme="8"/>
        <bgColor theme="8"/>
      </patternFill>
    </fill>
    <fill>
      <patternFill patternType="solid">
        <fgColor rgb="FFE2EFD9"/>
        <bgColor rgb="FFE2EFD9"/>
      </patternFill>
    </fill>
    <fill>
      <patternFill patternType="solid">
        <fgColor rgb="FFFEF2CB"/>
        <bgColor rgb="FFFEF2CB"/>
      </patternFill>
    </fill>
  </fills>
  <borders count="35">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top/>
      <bottom/>
    </border>
    <border>
      <left/>
      <right style="medium">
        <color rgb="FF000000"/>
      </right>
      <top/>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double">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rder>
    <border>
      <left style="thin">
        <color rgb="FF000000"/>
      </left>
      <right style="thin">
        <color rgb="FF000000"/>
      </right>
      <bottom style="double">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top/>
      <bottom style="thin">
        <color rgb="FF000000"/>
      </bottom>
    </border>
    <border>
      <top/>
      <bottom style="thin">
        <color rgb="FF000000"/>
      </bottom>
    </border>
    <border>
      <right/>
      <top/>
      <bottom style="thin">
        <color rgb="FF000000"/>
      </bottom>
    </border>
    <border>
      <top style="thin">
        <color rgb="FF000000"/>
      </top>
      <bottom style="thin">
        <color rgb="FF000000"/>
      </bottom>
    </border>
    <border>
      <left style="thin">
        <color rgb="FF000000"/>
      </left>
      <right style="thin">
        <color rgb="FF000000"/>
      </right>
      <top/>
      <bottom style="thin">
        <color rgb="FF000000"/>
      </bottom>
    </border>
    <border>
      <left/>
      <right/>
      <top/>
      <bottom style="medium">
        <color rgb="FF000000"/>
      </bottom>
    </border>
  </borders>
  <cellStyleXfs count="1">
    <xf borderId="0" fillId="0" fontId="0" numFmtId="0" applyAlignment="1" applyFont="1"/>
  </cellStyleXfs>
  <cellXfs count="96">
    <xf borderId="0" fillId="0" fontId="0" numFmtId="0" xfId="0" applyAlignment="1" applyFont="1">
      <alignment readingOrder="0" shrinkToFit="0" vertical="bottom" wrapText="0"/>
    </xf>
    <xf borderId="0" fillId="0" fontId="1" numFmtId="0" xfId="0" applyFont="1"/>
    <xf quotePrefix="1" borderId="0" fillId="0" fontId="2" numFmtId="0" xfId="0" applyAlignment="1" applyFont="1">
      <alignment horizontal="left"/>
    </xf>
    <xf borderId="0" fillId="0" fontId="3" numFmtId="0" xfId="0" applyFont="1"/>
    <xf borderId="0" fillId="0" fontId="4" numFmtId="0" xfId="0" applyFont="1"/>
    <xf borderId="0" fillId="0" fontId="5" numFmtId="0" xfId="0" applyFont="1"/>
    <xf quotePrefix="1" borderId="1" fillId="0" fontId="3" numFmtId="0" xfId="0" applyAlignment="1" applyBorder="1" applyFont="1">
      <alignment horizontal="left"/>
    </xf>
    <xf borderId="2" fillId="0" fontId="3" numFmtId="0" xfId="0" applyBorder="1" applyFont="1"/>
    <xf borderId="3" fillId="0" fontId="3" numFmtId="0" xfId="0" applyBorder="1" applyFont="1"/>
    <xf quotePrefix="1" borderId="4" fillId="0" fontId="3" numFmtId="0" xfId="0" applyAlignment="1" applyBorder="1" applyFont="1">
      <alignment horizontal="left"/>
    </xf>
    <xf borderId="5" fillId="0" fontId="3" numFmtId="0" xfId="0" applyBorder="1" applyFont="1"/>
    <xf quotePrefix="1" borderId="6" fillId="0" fontId="3" numFmtId="0" xfId="0" applyAlignment="1" applyBorder="1" applyFont="1">
      <alignment horizontal="left"/>
    </xf>
    <xf borderId="7" fillId="0" fontId="3" numFmtId="0" xfId="0" applyBorder="1" applyFont="1"/>
    <xf borderId="8" fillId="0" fontId="3" numFmtId="0" xfId="0" applyBorder="1" applyFont="1"/>
    <xf borderId="1" fillId="0" fontId="5" numFmtId="0" xfId="0" applyAlignment="1" applyBorder="1" applyFont="1">
      <alignment horizontal="right"/>
    </xf>
    <xf borderId="9" fillId="2" fontId="3" numFmtId="0" xfId="0" applyAlignment="1" applyBorder="1" applyFill="1" applyFont="1">
      <alignment horizontal="left"/>
    </xf>
    <xf borderId="10" fillId="2" fontId="3" numFmtId="0" xfId="0" applyBorder="1" applyFont="1"/>
    <xf borderId="4" fillId="0" fontId="3" numFmtId="0" xfId="0" applyBorder="1" applyFont="1"/>
    <xf borderId="4" fillId="0" fontId="5" numFmtId="0" xfId="0" applyAlignment="1" applyBorder="1" applyFont="1">
      <alignment horizontal="right"/>
    </xf>
    <xf quotePrefix="1" borderId="0" fillId="0" fontId="3" numFmtId="0" xfId="0" applyAlignment="1" applyFont="1">
      <alignment horizontal="left"/>
    </xf>
    <xf borderId="0" fillId="0" fontId="3" numFmtId="164" xfId="0" applyAlignment="1" applyFont="1" applyNumberFormat="1">
      <alignment horizontal="left"/>
    </xf>
    <xf borderId="6" fillId="0" fontId="5" numFmtId="0" xfId="0" applyAlignment="1" applyBorder="1" applyFont="1">
      <alignment horizontal="right"/>
    </xf>
    <xf borderId="7" fillId="0" fontId="3" numFmtId="165" xfId="0" applyAlignment="1" applyBorder="1" applyFont="1" applyNumberFormat="1">
      <alignment horizontal="left"/>
    </xf>
    <xf borderId="1" fillId="0" fontId="6" numFmtId="0" xfId="0" applyBorder="1" applyFont="1"/>
    <xf borderId="11" fillId="3" fontId="7" numFmtId="0" xfId="0" applyBorder="1" applyFill="1" applyFont="1"/>
    <xf borderId="12" fillId="3" fontId="7" numFmtId="0" xfId="0" applyBorder="1" applyFont="1"/>
    <xf borderId="13" fillId="3" fontId="7" numFmtId="0" xfId="0" applyBorder="1" applyFont="1"/>
    <xf borderId="4" fillId="0" fontId="5" numFmtId="0" xfId="0" applyBorder="1" applyFont="1"/>
    <xf borderId="4" fillId="0" fontId="8" numFmtId="0" xfId="0" applyBorder="1" applyFont="1"/>
    <xf quotePrefix="1" borderId="4" fillId="0" fontId="9" numFmtId="0" xfId="0" applyAlignment="1" applyBorder="1" applyFont="1">
      <alignment horizontal="left"/>
    </xf>
    <xf borderId="6" fillId="0" fontId="3" numFmtId="0" xfId="0" applyBorder="1" applyFont="1"/>
    <xf borderId="0" fillId="0" fontId="10" numFmtId="0" xfId="0" applyAlignment="1" applyFont="1">
      <alignment horizontal="right"/>
    </xf>
    <xf quotePrefix="1" borderId="0" fillId="0" fontId="5" numFmtId="0" xfId="0" applyAlignment="1" applyFont="1">
      <alignment horizontal="left"/>
    </xf>
    <xf borderId="14" fillId="4" fontId="5" numFmtId="0" xfId="0" applyAlignment="1" applyBorder="1" applyFill="1" applyFont="1">
      <alignment horizontal="center"/>
    </xf>
    <xf borderId="15" fillId="4" fontId="5" numFmtId="0" xfId="0" applyAlignment="1" applyBorder="1" applyFont="1">
      <alignment horizontal="center"/>
    </xf>
    <xf borderId="16" fillId="0" fontId="11" numFmtId="0" xfId="0" applyBorder="1" applyFont="1"/>
    <xf borderId="14" fillId="0" fontId="3" numFmtId="0" xfId="0" applyBorder="1" applyFont="1"/>
    <xf borderId="14" fillId="2" fontId="3" numFmtId="166" xfId="0" applyBorder="1" applyFont="1" applyNumberFormat="1"/>
    <xf borderId="14" fillId="0" fontId="3" numFmtId="167" xfId="0" applyBorder="1" applyFont="1" applyNumberFormat="1"/>
    <xf borderId="14" fillId="2" fontId="3" numFmtId="167" xfId="0" applyBorder="1" applyFont="1" applyNumberFormat="1"/>
    <xf borderId="17" fillId="0" fontId="3" numFmtId="0" xfId="0" applyBorder="1" applyFont="1"/>
    <xf borderId="17" fillId="2" fontId="3" numFmtId="164" xfId="0" applyBorder="1" applyFont="1" applyNumberFormat="1"/>
    <xf borderId="17" fillId="0" fontId="3" numFmtId="164" xfId="0" applyBorder="1" applyFont="1" applyNumberFormat="1"/>
    <xf borderId="18" fillId="0" fontId="5" numFmtId="0" xfId="0" applyBorder="1" applyFont="1"/>
    <xf borderId="18" fillId="0" fontId="5" numFmtId="168" xfId="0" applyBorder="1" applyFont="1" applyNumberFormat="1"/>
    <xf borderId="14" fillId="0" fontId="3" numFmtId="0" xfId="0" applyAlignment="1" applyBorder="1" applyFont="1">
      <alignment horizontal="left" shrinkToFit="0" vertical="center" wrapText="1"/>
    </xf>
    <xf borderId="14" fillId="0" fontId="3" numFmtId="0" xfId="0" applyAlignment="1" applyBorder="1" applyFont="1">
      <alignment horizontal="left" vertical="center"/>
    </xf>
    <xf borderId="14" fillId="0" fontId="3" numFmtId="168" xfId="0" applyAlignment="1" applyBorder="1" applyFont="1" applyNumberFormat="1">
      <alignment vertical="center"/>
    </xf>
    <xf borderId="14" fillId="2" fontId="3" numFmtId="168" xfId="0" applyAlignment="1" applyBorder="1" applyFont="1" applyNumberFormat="1">
      <alignment vertical="center"/>
    </xf>
    <xf borderId="0" fillId="0" fontId="3" numFmtId="168" xfId="0" applyFont="1" applyNumberFormat="1"/>
    <xf borderId="14" fillId="0" fontId="3" numFmtId="169" xfId="0" applyAlignment="1" applyBorder="1" applyFont="1" applyNumberFormat="1">
      <alignment vertical="center"/>
    </xf>
    <xf borderId="19" fillId="0" fontId="12" numFmtId="169" xfId="0" applyAlignment="1" applyBorder="1" applyFont="1" applyNumberFormat="1">
      <alignment vertical="center"/>
    </xf>
    <xf borderId="19" fillId="0" fontId="3" numFmtId="169" xfId="0" applyAlignment="1" applyBorder="1" applyFont="1" applyNumberFormat="1">
      <alignment vertical="center"/>
    </xf>
    <xf borderId="20" fillId="0" fontId="3" numFmtId="0" xfId="0" applyAlignment="1" applyBorder="1" applyFont="1">
      <alignment horizontal="left" shrinkToFit="0" vertical="center" wrapText="1"/>
    </xf>
    <xf borderId="17" fillId="0" fontId="3" numFmtId="0" xfId="0" applyAlignment="1" applyBorder="1" applyFont="1">
      <alignment horizontal="left" shrinkToFit="0" vertical="center" wrapText="1"/>
    </xf>
    <xf borderId="17" fillId="0" fontId="3" numFmtId="169" xfId="0" applyAlignment="1" applyBorder="1" applyFont="1" applyNumberFormat="1">
      <alignment vertical="center"/>
    </xf>
    <xf borderId="18" fillId="0" fontId="5" numFmtId="0" xfId="0" applyAlignment="1" applyBorder="1" applyFont="1">
      <alignment horizontal="left" shrinkToFit="0" vertical="center" wrapText="1"/>
    </xf>
    <xf borderId="18" fillId="0" fontId="5" numFmtId="168" xfId="0" applyAlignment="1" applyBorder="1" applyFont="1" applyNumberFormat="1">
      <alignment vertical="center"/>
    </xf>
    <xf borderId="0" fillId="0" fontId="3" numFmtId="0" xfId="0" applyAlignment="1" applyFont="1">
      <alignment horizontal="center" shrinkToFit="0" wrapText="1"/>
    </xf>
    <xf borderId="21" fillId="2" fontId="3" numFmtId="0" xfId="0" applyAlignment="1" applyBorder="1" applyFont="1">
      <alignment horizontal="center" shrinkToFit="0" vertical="top" wrapText="1"/>
    </xf>
    <xf borderId="22" fillId="0" fontId="11" numFmtId="0" xfId="0" applyBorder="1" applyFont="1"/>
    <xf borderId="23" fillId="0" fontId="11" numFmtId="0" xfId="0" applyBorder="1" applyFont="1"/>
    <xf borderId="21" fillId="5" fontId="3" numFmtId="0" xfId="0" applyAlignment="1" applyBorder="1" applyFill="1" applyFont="1">
      <alignment horizontal="left" shrinkToFit="0" vertical="top" wrapText="1"/>
    </xf>
    <xf borderId="24" fillId="0" fontId="11" numFmtId="0" xfId="0" applyBorder="1" applyFont="1"/>
    <xf borderId="25" fillId="0" fontId="11" numFmtId="0" xfId="0" applyBorder="1" applyFont="1"/>
    <xf borderId="26" fillId="0" fontId="11" numFmtId="0" xfId="0" applyBorder="1" applyFont="1"/>
    <xf borderId="27" fillId="0" fontId="11" numFmtId="0" xfId="0" applyBorder="1" applyFont="1"/>
    <xf borderId="28" fillId="0" fontId="11" numFmtId="0" xfId="0" applyBorder="1" applyFont="1"/>
    <xf borderId="29" fillId="6" fontId="13" numFmtId="0" xfId="0" applyAlignment="1" applyBorder="1" applyFill="1" applyFont="1">
      <alignment horizontal="center"/>
    </xf>
    <xf borderId="30" fillId="0" fontId="11" numFmtId="0" xfId="0" applyBorder="1" applyFont="1"/>
    <xf borderId="31" fillId="0" fontId="11" numFmtId="0" xfId="0" applyBorder="1" applyFont="1"/>
    <xf borderId="15" fillId="7" fontId="5" numFmtId="0" xfId="0" applyAlignment="1" applyBorder="1" applyFill="1" applyFont="1">
      <alignment horizontal="center"/>
    </xf>
    <xf borderId="32" fillId="0" fontId="11" numFmtId="0" xfId="0" applyBorder="1" applyFont="1"/>
    <xf borderId="14" fillId="7" fontId="5" numFmtId="0" xfId="0" applyAlignment="1" applyBorder="1" applyFont="1">
      <alignment horizontal="center"/>
    </xf>
    <xf borderId="19" fillId="0" fontId="3" numFmtId="0" xfId="0" applyAlignment="1" applyBorder="1" applyFont="1">
      <alignment horizontal="left" shrinkToFit="0" vertical="center" wrapText="1"/>
    </xf>
    <xf borderId="19" fillId="0" fontId="3" numFmtId="168" xfId="0" applyAlignment="1" applyBorder="1" applyFont="1" applyNumberFormat="1">
      <alignment vertical="center"/>
    </xf>
    <xf borderId="18" fillId="0" fontId="3" numFmtId="0" xfId="0" applyBorder="1" applyFont="1"/>
    <xf borderId="14" fillId="0" fontId="5" numFmtId="0" xfId="0" applyAlignment="1" applyBorder="1" applyFont="1">
      <alignment horizontal="left" shrinkToFit="0" vertical="center" wrapText="1"/>
    </xf>
    <xf borderId="14" fillId="0" fontId="5" numFmtId="168" xfId="0" applyAlignment="1" applyBorder="1" applyFont="1" applyNumberFormat="1">
      <alignment vertical="center"/>
    </xf>
    <xf borderId="0" fillId="0" fontId="1" numFmtId="170" xfId="0" applyFont="1" applyNumberFormat="1"/>
    <xf borderId="33" fillId="8" fontId="5" numFmtId="168" xfId="0" applyAlignment="1" applyBorder="1" applyFill="1" applyFont="1" applyNumberFormat="1">
      <alignment vertical="center"/>
    </xf>
    <xf borderId="0" fillId="0" fontId="1" numFmtId="168" xfId="0" applyFont="1" applyNumberFormat="1"/>
    <xf borderId="0" fillId="0" fontId="1" numFmtId="167" xfId="0" applyFont="1" applyNumberFormat="1"/>
    <xf borderId="14" fillId="0" fontId="5" numFmtId="10" xfId="0" applyAlignment="1" applyBorder="1" applyFont="1" applyNumberFormat="1">
      <alignment vertical="center"/>
    </xf>
    <xf borderId="0" fillId="0" fontId="3" numFmtId="0" xfId="0" applyAlignment="1" applyFont="1">
      <alignment horizontal="left"/>
    </xf>
    <xf borderId="34" fillId="2" fontId="3" numFmtId="0" xfId="0" applyBorder="1" applyFont="1"/>
    <xf borderId="34" fillId="2" fontId="3" numFmtId="14" xfId="0" applyBorder="1" applyFont="1" applyNumberFormat="1"/>
    <xf borderId="15" fillId="0" fontId="3" numFmtId="0" xfId="0" applyAlignment="1" applyBorder="1" applyFont="1">
      <alignment horizontal="center" shrinkToFit="0" wrapText="1"/>
    </xf>
    <xf borderId="0" fillId="0" fontId="14" numFmtId="0" xfId="0" applyFont="1"/>
    <xf borderId="0" fillId="0" fontId="1" numFmtId="164" xfId="0" applyFont="1" applyNumberFormat="1"/>
    <xf borderId="0" fillId="0" fontId="15" numFmtId="0" xfId="0" applyAlignment="1" applyFont="1">
      <alignment horizontal="center" vertical="center"/>
    </xf>
    <xf borderId="0" fillId="0" fontId="1" numFmtId="0" xfId="0" applyAlignment="1" applyFont="1">
      <alignment horizontal="center" shrinkToFit="0" wrapText="1"/>
    </xf>
    <xf borderId="0" fillId="0" fontId="16" numFmtId="164" xfId="0" applyAlignment="1" applyFont="1" applyNumberFormat="1">
      <alignment horizontal="center" vertical="center"/>
    </xf>
    <xf borderId="0" fillId="0" fontId="1" numFmtId="10" xfId="0" applyFont="1" applyNumberFormat="1"/>
    <xf borderId="27" fillId="0" fontId="1" numFmtId="170" xfId="0" applyBorder="1" applyFont="1" applyNumberFormat="1"/>
    <xf borderId="0" fillId="0" fontId="1" numFmtId="169" xfId="0" applyFont="1" applyNumberFormat="1"/>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704850</xdr:colOff>
      <xdr:row>12</xdr:row>
      <xdr:rowOff>19050</xdr:rowOff>
    </xdr:from>
    <xdr:ext cx="2133600" cy="723900"/>
    <xdr:pic>
      <xdr:nvPicPr>
        <xdr:cNvPr descr="C:\Users\FoxxxxPK\Downloads\signature.jpg"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6.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0000"/>
    <pageSetUpPr fitToPage="1"/>
  </sheetPr>
  <sheetViews>
    <sheetView workbookViewId="0"/>
  </sheetViews>
  <sheetFormatPr customHeight="1" defaultColWidth="12.63" defaultRowHeight="15.0"/>
  <cols>
    <col customWidth="1" min="1" max="1" width="7.63"/>
    <col customWidth="1" min="2" max="8" width="22.5"/>
    <col customWidth="1" min="9" max="26" width="7.63"/>
  </cols>
  <sheetData>
    <row r="1">
      <c r="A1" s="1"/>
      <c r="B1" s="1"/>
      <c r="C1" s="1"/>
      <c r="D1" s="1"/>
      <c r="E1" s="1"/>
      <c r="F1" s="1"/>
      <c r="G1" s="1"/>
      <c r="H1" s="1"/>
      <c r="I1" s="1"/>
      <c r="J1" s="1"/>
      <c r="K1" s="1"/>
      <c r="L1" s="1"/>
      <c r="M1" s="1"/>
      <c r="N1" s="1"/>
      <c r="O1" s="1"/>
      <c r="P1" s="1"/>
      <c r="Q1" s="1"/>
      <c r="R1" s="1"/>
      <c r="S1" s="1"/>
      <c r="T1" s="1"/>
      <c r="U1" s="1"/>
      <c r="V1" s="1"/>
      <c r="W1" s="1"/>
      <c r="X1" s="1"/>
      <c r="Y1" s="1"/>
      <c r="Z1" s="1"/>
    </row>
    <row r="2">
      <c r="A2" s="1"/>
      <c r="B2" s="2" t="s">
        <v>0</v>
      </c>
      <c r="C2" s="3"/>
      <c r="D2" s="3"/>
      <c r="E2" s="3"/>
      <c r="F2" s="3"/>
      <c r="G2" s="3"/>
      <c r="H2" s="3"/>
      <c r="I2" s="1"/>
      <c r="J2" s="1"/>
      <c r="K2" s="1"/>
      <c r="L2" s="1"/>
      <c r="M2" s="1"/>
      <c r="N2" s="1"/>
      <c r="O2" s="1"/>
      <c r="P2" s="1"/>
      <c r="Q2" s="1"/>
      <c r="R2" s="1"/>
      <c r="S2" s="1"/>
      <c r="T2" s="1"/>
      <c r="U2" s="1"/>
      <c r="V2" s="1"/>
      <c r="W2" s="1"/>
      <c r="X2" s="1"/>
      <c r="Y2" s="1"/>
      <c r="Z2" s="1"/>
    </row>
    <row r="3" ht="15.0" customHeight="1">
      <c r="A3" s="1"/>
      <c r="B3" s="4"/>
      <c r="C3" s="3"/>
      <c r="D3" s="3"/>
      <c r="E3" s="3"/>
      <c r="F3" s="3"/>
      <c r="G3" s="3"/>
      <c r="H3" s="3"/>
      <c r="I3" s="1"/>
      <c r="J3" s="1"/>
      <c r="K3" s="1"/>
      <c r="L3" s="1"/>
      <c r="M3" s="1"/>
      <c r="N3" s="1"/>
      <c r="O3" s="1"/>
      <c r="P3" s="1"/>
      <c r="Q3" s="1"/>
      <c r="R3" s="1"/>
      <c r="S3" s="1"/>
      <c r="T3" s="1"/>
      <c r="U3" s="1"/>
      <c r="V3" s="1"/>
      <c r="W3" s="1"/>
      <c r="X3" s="1"/>
      <c r="Y3" s="1"/>
      <c r="Z3" s="1"/>
    </row>
    <row r="4" ht="15.0" customHeight="1">
      <c r="A4" s="1"/>
      <c r="B4" s="5" t="s">
        <v>1</v>
      </c>
      <c r="C4" s="3"/>
      <c r="D4" s="3"/>
      <c r="E4" s="3"/>
      <c r="F4" s="3"/>
      <c r="G4" s="3"/>
      <c r="H4" s="3"/>
      <c r="I4" s="1"/>
      <c r="J4" s="1"/>
      <c r="K4" s="1"/>
      <c r="L4" s="1"/>
      <c r="M4" s="1"/>
      <c r="N4" s="1"/>
      <c r="O4" s="1"/>
      <c r="P4" s="1"/>
      <c r="Q4" s="1"/>
      <c r="R4" s="1"/>
      <c r="S4" s="1"/>
      <c r="T4" s="1"/>
      <c r="U4" s="1"/>
      <c r="V4" s="1"/>
      <c r="W4" s="1"/>
      <c r="X4" s="1"/>
      <c r="Y4" s="1"/>
      <c r="Z4" s="1"/>
    </row>
    <row r="5" ht="15.0" customHeight="1">
      <c r="A5" s="1"/>
      <c r="B5" s="6" t="s">
        <v>2</v>
      </c>
      <c r="C5" s="7"/>
      <c r="D5" s="7"/>
      <c r="E5" s="8"/>
      <c r="F5" s="3"/>
      <c r="G5" s="3"/>
      <c r="H5" s="3"/>
      <c r="I5" s="1"/>
      <c r="J5" s="1"/>
      <c r="K5" s="1"/>
      <c r="L5" s="1"/>
      <c r="M5" s="1"/>
      <c r="N5" s="1"/>
      <c r="O5" s="1"/>
      <c r="P5" s="1"/>
      <c r="Q5" s="1"/>
      <c r="R5" s="1"/>
      <c r="S5" s="1"/>
      <c r="T5" s="1"/>
      <c r="U5" s="1"/>
      <c r="V5" s="1"/>
      <c r="W5" s="1"/>
      <c r="X5" s="1"/>
      <c r="Y5" s="1"/>
      <c r="Z5" s="1"/>
    </row>
    <row r="6" ht="15.0" customHeight="1">
      <c r="A6" s="1"/>
      <c r="B6" s="9" t="s">
        <v>3</v>
      </c>
      <c r="C6" s="3"/>
      <c r="D6" s="3"/>
      <c r="E6" s="10"/>
      <c r="F6" s="3"/>
      <c r="G6" s="3"/>
      <c r="H6" s="3"/>
      <c r="I6" s="1"/>
      <c r="J6" s="1"/>
      <c r="K6" s="1"/>
      <c r="L6" s="1"/>
      <c r="M6" s="1"/>
      <c r="N6" s="1"/>
      <c r="O6" s="1"/>
      <c r="P6" s="1"/>
      <c r="Q6" s="1"/>
      <c r="R6" s="1"/>
      <c r="S6" s="1"/>
      <c r="T6" s="1"/>
      <c r="U6" s="1"/>
      <c r="V6" s="1"/>
      <c r="W6" s="1"/>
      <c r="X6" s="1"/>
      <c r="Y6" s="1"/>
      <c r="Z6" s="1"/>
    </row>
    <row r="7" ht="15.0" customHeight="1">
      <c r="A7" s="1"/>
      <c r="B7" s="9" t="s">
        <v>4</v>
      </c>
      <c r="C7" s="3"/>
      <c r="D7" s="3"/>
      <c r="E7" s="10"/>
      <c r="F7" s="3"/>
      <c r="G7" s="3"/>
      <c r="H7" s="3"/>
      <c r="I7" s="1"/>
      <c r="J7" s="1"/>
      <c r="K7" s="1"/>
      <c r="L7" s="1"/>
      <c r="M7" s="1"/>
      <c r="N7" s="1"/>
      <c r="O7" s="1"/>
      <c r="P7" s="1"/>
      <c r="Q7" s="1"/>
      <c r="R7" s="1"/>
      <c r="S7" s="1"/>
      <c r="T7" s="1"/>
      <c r="U7" s="1"/>
      <c r="V7" s="1"/>
      <c r="W7" s="1"/>
      <c r="X7" s="1"/>
      <c r="Y7" s="1"/>
      <c r="Z7" s="1"/>
    </row>
    <row r="8" ht="15.0" customHeight="1">
      <c r="A8" s="1"/>
      <c r="B8" s="11" t="s">
        <v>5</v>
      </c>
      <c r="C8" s="12"/>
      <c r="D8" s="12"/>
      <c r="E8" s="13"/>
      <c r="F8" s="3"/>
      <c r="G8" s="3"/>
      <c r="H8" s="3"/>
      <c r="I8" s="1"/>
      <c r="J8" s="1"/>
      <c r="K8" s="1"/>
      <c r="L8" s="1"/>
      <c r="M8" s="1"/>
      <c r="N8" s="1"/>
      <c r="O8" s="1"/>
      <c r="P8" s="1"/>
      <c r="Q8" s="1"/>
      <c r="R8" s="1"/>
      <c r="S8" s="1"/>
      <c r="T8" s="1"/>
      <c r="U8" s="1"/>
      <c r="V8" s="1"/>
      <c r="W8" s="1"/>
      <c r="X8" s="1"/>
      <c r="Y8" s="1"/>
      <c r="Z8" s="1"/>
    </row>
    <row r="9" ht="15.0" customHeight="1">
      <c r="A9" s="1"/>
      <c r="B9" s="3"/>
      <c r="C9" s="3"/>
      <c r="D9" s="3"/>
      <c r="E9" s="3"/>
      <c r="F9" s="3"/>
      <c r="G9" s="3"/>
      <c r="H9" s="3"/>
      <c r="I9" s="1"/>
      <c r="J9" s="1"/>
      <c r="K9" s="1"/>
      <c r="L9" s="1"/>
      <c r="M9" s="1"/>
      <c r="N9" s="1"/>
      <c r="O9" s="1"/>
      <c r="P9" s="1"/>
      <c r="Q9" s="1"/>
      <c r="R9" s="1"/>
      <c r="S9" s="1"/>
      <c r="T9" s="1"/>
      <c r="U9" s="1"/>
      <c r="V9" s="1"/>
      <c r="W9" s="1"/>
      <c r="X9" s="1"/>
      <c r="Y9" s="1"/>
      <c r="Z9" s="1"/>
    </row>
    <row r="10" ht="15.0" customHeight="1">
      <c r="A10" s="1"/>
      <c r="B10" s="5" t="s">
        <v>6</v>
      </c>
      <c r="C10" s="3"/>
      <c r="D10" s="3"/>
      <c r="E10" s="3"/>
      <c r="F10" s="3"/>
      <c r="G10" s="3"/>
      <c r="H10" s="3"/>
      <c r="I10" s="1"/>
      <c r="J10" s="1"/>
      <c r="K10" s="1"/>
      <c r="L10" s="1"/>
      <c r="M10" s="1"/>
      <c r="N10" s="1"/>
      <c r="O10" s="1"/>
      <c r="P10" s="1"/>
      <c r="Q10" s="1"/>
      <c r="R10" s="1"/>
      <c r="S10" s="1"/>
      <c r="T10" s="1"/>
      <c r="U10" s="1"/>
      <c r="V10" s="1"/>
      <c r="W10" s="1"/>
      <c r="X10" s="1"/>
      <c r="Y10" s="1"/>
      <c r="Z10" s="1"/>
    </row>
    <row r="11" ht="15.0" customHeight="1">
      <c r="A11" s="1"/>
      <c r="B11" s="14" t="s">
        <v>7</v>
      </c>
      <c r="C11" s="15" t="s">
        <v>8</v>
      </c>
      <c r="D11" s="16"/>
      <c r="E11" s="3"/>
      <c r="F11" s="3"/>
      <c r="G11" s="3"/>
      <c r="H11" s="3"/>
      <c r="I11" s="1"/>
      <c r="J11" s="1"/>
      <c r="K11" s="1"/>
      <c r="L11" s="1"/>
      <c r="M11" s="1"/>
      <c r="N11" s="1"/>
      <c r="O11" s="1"/>
      <c r="P11" s="1"/>
      <c r="Q11" s="1"/>
      <c r="R11" s="1"/>
      <c r="S11" s="1"/>
      <c r="T11" s="1"/>
      <c r="U11" s="1"/>
      <c r="V11" s="1"/>
      <c r="W11" s="1"/>
      <c r="X11" s="1"/>
      <c r="Y11" s="1"/>
      <c r="Z11" s="1"/>
    </row>
    <row r="12" ht="15.0" customHeight="1">
      <c r="A12" s="1"/>
      <c r="B12" s="17"/>
      <c r="C12" s="3"/>
      <c r="D12" s="10"/>
      <c r="E12" s="3"/>
      <c r="F12" s="3"/>
      <c r="G12" s="3"/>
      <c r="H12" s="3"/>
      <c r="I12" s="1"/>
      <c r="J12" s="1"/>
      <c r="K12" s="1"/>
      <c r="L12" s="1"/>
      <c r="M12" s="1"/>
      <c r="N12" s="1"/>
      <c r="O12" s="1"/>
      <c r="P12" s="1"/>
      <c r="Q12" s="1"/>
      <c r="R12" s="1"/>
      <c r="S12" s="1"/>
      <c r="T12" s="1"/>
      <c r="U12" s="1"/>
      <c r="V12" s="1"/>
      <c r="W12" s="1"/>
      <c r="X12" s="1"/>
      <c r="Y12" s="1"/>
      <c r="Z12" s="1"/>
    </row>
    <row r="13" ht="15.0" customHeight="1">
      <c r="A13" s="1"/>
      <c r="B13" s="18" t="s">
        <v>9</v>
      </c>
      <c r="C13" s="19" t="s">
        <v>10</v>
      </c>
      <c r="D13" s="10"/>
      <c r="E13" s="3"/>
      <c r="F13" s="3"/>
      <c r="G13" s="3"/>
      <c r="H13" s="3"/>
      <c r="I13" s="1"/>
      <c r="J13" s="1"/>
      <c r="K13" s="1"/>
      <c r="L13" s="1"/>
      <c r="M13" s="1"/>
      <c r="N13" s="1"/>
      <c r="O13" s="1"/>
      <c r="P13" s="1"/>
      <c r="Q13" s="1"/>
      <c r="R13" s="1"/>
      <c r="S13" s="1"/>
      <c r="T13" s="1"/>
      <c r="U13" s="1"/>
      <c r="V13" s="1"/>
      <c r="W13" s="1"/>
      <c r="X13" s="1"/>
      <c r="Y13" s="1"/>
      <c r="Z13" s="1"/>
    </row>
    <row r="14" ht="15.0" customHeight="1">
      <c r="A14" s="1"/>
      <c r="B14" s="18"/>
      <c r="C14" s="20"/>
      <c r="D14" s="10"/>
      <c r="E14" s="3"/>
      <c r="F14" s="3"/>
      <c r="G14" s="3"/>
      <c r="H14" s="3"/>
      <c r="I14" s="1"/>
      <c r="J14" s="1"/>
      <c r="K14" s="1"/>
      <c r="L14" s="1"/>
      <c r="M14" s="1"/>
      <c r="N14" s="1"/>
      <c r="O14" s="1"/>
      <c r="P14" s="1"/>
      <c r="Q14" s="1"/>
      <c r="R14" s="1"/>
      <c r="S14" s="1"/>
      <c r="T14" s="1"/>
      <c r="U14" s="1"/>
      <c r="V14" s="1"/>
      <c r="W14" s="1"/>
      <c r="X14" s="1"/>
      <c r="Y14" s="1"/>
      <c r="Z14" s="1"/>
    </row>
    <row r="15" ht="15.0" customHeight="1">
      <c r="A15" s="1"/>
      <c r="B15" s="21" t="s">
        <v>11</v>
      </c>
      <c r="C15" s="22">
        <v>44165.0</v>
      </c>
      <c r="D15" s="13"/>
      <c r="E15" s="3"/>
      <c r="F15" s="3"/>
      <c r="G15" s="3"/>
      <c r="H15" s="3"/>
      <c r="I15" s="1"/>
      <c r="J15" s="1"/>
      <c r="K15" s="1"/>
      <c r="L15" s="1"/>
      <c r="M15" s="1"/>
      <c r="N15" s="1"/>
      <c r="O15" s="1"/>
      <c r="P15" s="1"/>
      <c r="Q15" s="1"/>
      <c r="R15" s="1"/>
      <c r="S15" s="1"/>
      <c r="T15" s="1"/>
      <c r="U15" s="1"/>
      <c r="V15" s="1"/>
      <c r="W15" s="1"/>
      <c r="X15" s="1"/>
      <c r="Y15" s="1"/>
      <c r="Z15" s="1"/>
    </row>
    <row r="16" ht="15.0" customHeight="1">
      <c r="A16" s="1"/>
      <c r="B16" s="3"/>
      <c r="C16" s="3"/>
      <c r="D16" s="3"/>
      <c r="E16" s="3"/>
      <c r="F16" s="3"/>
      <c r="G16" s="3"/>
      <c r="H16" s="3"/>
      <c r="I16" s="1"/>
      <c r="J16" s="1"/>
      <c r="K16" s="1"/>
      <c r="L16" s="1"/>
      <c r="M16" s="1"/>
      <c r="N16" s="1"/>
      <c r="O16" s="1"/>
      <c r="P16" s="1"/>
      <c r="Q16" s="1"/>
      <c r="R16" s="1"/>
      <c r="S16" s="1"/>
      <c r="T16" s="1"/>
      <c r="U16" s="1"/>
      <c r="V16" s="1"/>
      <c r="W16" s="1"/>
      <c r="X16" s="1"/>
      <c r="Y16" s="1"/>
      <c r="Z16" s="1"/>
    </row>
    <row r="17" ht="15.0" customHeight="1">
      <c r="A17" s="1"/>
      <c r="B17" s="5" t="s">
        <v>12</v>
      </c>
      <c r="C17" s="3"/>
      <c r="D17" s="3"/>
      <c r="E17" s="3"/>
      <c r="F17" s="3"/>
      <c r="G17" s="3"/>
      <c r="H17" s="3"/>
      <c r="I17" s="1"/>
      <c r="J17" s="1"/>
      <c r="K17" s="1"/>
      <c r="L17" s="1"/>
      <c r="M17" s="1"/>
      <c r="N17" s="1"/>
      <c r="O17" s="1"/>
      <c r="P17" s="1"/>
      <c r="Q17" s="1"/>
      <c r="R17" s="1"/>
      <c r="S17" s="1"/>
      <c r="T17" s="1"/>
      <c r="U17" s="1"/>
      <c r="V17" s="1"/>
      <c r="W17" s="1"/>
      <c r="X17" s="1"/>
      <c r="Y17" s="1"/>
      <c r="Z17" s="1"/>
    </row>
    <row r="18" ht="15.0" customHeight="1">
      <c r="A18" s="1"/>
      <c r="B18" s="23" t="s">
        <v>13</v>
      </c>
      <c r="C18" s="7"/>
      <c r="D18" s="7"/>
      <c r="E18" s="7"/>
      <c r="F18" s="7"/>
      <c r="G18" s="7"/>
      <c r="H18" s="8"/>
      <c r="I18" s="1"/>
      <c r="J18" s="1"/>
      <c r="K18" s="1"/>
      <c r="L18" s="1"/>
      <c r="M18" s="1"/>
      <c r="N18" s="1"/>
      <c r="O18" s="1"/>
      <c r="P18" s="1"/>
      <c r="Q18" s="1"/>
      <c r="R18" s="1"/>
      <c r="S18" s="1"/>
      <c r="T18" s="1"/>
      <c r="U18" s="1"/>
      <c r="V18" s="1"/>
      <c r="W18" s="1"/>
      <c r="X18" s="1"/>
      <c r="Y18" s="1"/>
      <c r="Z18" s="1"/>
    </row>
    <row r="19" ht="15.0" customHeight="1">
      <c r="A19" s="1"/>
      <c r="B19" s="17" t="s">
        <v>14</v>
      </c>
      <c r="C19" s="3"/>
      <c r="D19" s="3"/>
      <c r="E19" s="3"/>
      <c r="F19" s="3"/>
      <c r="G19" s="3"/>
      <c r="H19" s="10"/>
      <c r="I19" s="1"/>
      <c r="J19" s="1"/>
      <c r="K19" s="1"/>
      <c r="L19" s="1"/>
      <c r="M19" s="1"/>
      <c r="N19" s="1"/>
      <c r="O19" s="1"/>
      <c r="P19" s="1"/>
      <c r="Q19" s="1"/>
      <c r="R19" s="1"/>
      <c r="S19" s="1"/>
      <c r="T19" s="1"/>
      <c r="U19" s="1"/>
      <c r="V19" s="1"/>
      <c r="W19" s="1"/>
      <c r="X19" s="1"/>
      <c r="Y19" s="1"/>
      <c r="Z19" s="1"/>
    </row>
    <row r="20" ht="15.0" customHeight="1">
      <c r="A20" s="1"/>
      <c r="B20" s="17" t="s">
        <v>15</v>
      </c>
      <c r="C20" s="3"/>
      <c r="D20" s="3"/>
      <c r="E20" s="3"/>
      <c r="F20" s="3"/>
      <c r="G20" s="3"/>
      <c r="H20" s="10"/>
      <c r="I20" s="1"/>
      <c r="J20" s="1"/>
      <c r="K20" s="1"/>
      <c r="L20" s="1"/>
      <c r="M20" s="1"/>
      <c r="N20" s="1"/>
      <c r="O20" s="1"/>
      <c r="P20" s="1"/>
      <c r="Q20" s="1"/>
      <c r="R20" s="1"/>
      <c r="S20" s="1"/>
      <c r="T20" s="1"/>
      <c r="U20" s="1"/>
      <c r="V20" s="1"/>
      <c r="W20" s="1"/>
      <c r="X20" s="1"/>
      <c r="Y20" s="1"/>
      <c r="Z20" s="1"/>
    </row>
    <row r="21" ht="15.0" customHeight="1">
      <c r="A21" s="1"/>
      <c r="B21" s="24" t="s">
        <v>16</v>
      </c>
      <c r="C21" s="25"/>
      <c r="D21" s="25"/>
      <c r="E21" s="25"/>
      <c r="F21" s="25"/>
      <c r="G21" s="25"/>
      <c r="H21" s="26"/>
      <c r="I21" s="1"/>
      <c r="J21" s="1"/>
      <c r="K21" s="1"/>
      <c r="L21" s="1"/>
      <c r="M21" s="1"/>
      <c r="N21" s="1"/>
      <c r="O21" s="1"/>
      <c r="P21" s="1"/>
      <c r="Q21" s="1"/>
      <c r="R21" s="1"/>
      <c r="S21" s="1"/>
      <c r="T21" s="1"/>
      <c r="U21" s="1"/>
      <c r="V21" s="1"/>
      <c r="W21" s="1"/>
      <c r="X21" s="1"/>
      <c r="Y21" s="1"/>
      <c r="Z21" s="1"/>
    </row>
    <row r="22" ht="15.0" customHeight="1">
      <c r="A22" s="1"/>
      <c r="B22" s="24" t="s">
        <v>17</v>
      </c>
      <c r="C22" s="25"/>
      <c r="D22" s="25"/>
      <c r="E22" s="25"/>
      <c r="F22" s="25"/>
      <c r="G22" s="25"/>
      <c r="H22" s="26"/>
      <c r="I22" s="1"/>
      <c r="J22" s="1"/>
      <c r="K22" s="1"/>
      <c r="L22" s="1"/>
      <c r="M22" s="1"/>
      <c r="N22" s="1"/>
      <c r="O22" s="1"/>
      <c r="P22" s="1"/>
      <c r="Q22" s="1"/>
      <c r="R22" s="1"/>
      <c r="S22" s="1"/>
      <c r="T22" s="1"/>
      <c r="U22" s="1"/>
      <c r="V22" s="1"/>
      <c r="W22" s="1"/>
      <c r="X22" s="1"/>
      <c r="Y22" s="1"/>
      <c r="Z22" s="1"/>
    </row>
    <row r="23" ht="15.0" customHeight="1">
      <c r="A23" s="1"/>
      <c r="B23" s="24" t="s">
        <v>18</v>
      </c>
      <c r="C23" s="25"/>
      <c r="D23" s="25"/>
      <c r="E23" s="25"/>
      <c r="F23" s="25"/>
      <c r="G23" s="25"/>
      <c r="H23" s="26"/>
      <c r="I23" s="1"/>
      <c r="J23" s="1"/>
      <c r="K23" s="1"/>
      <c r="L23" s="1"/>
      <c r="M23" s="1"/>
      <c r="N23" s="1"/>
      <c r="O23" s="1"/>
      <c r="P23" s="1"/>
      <c r="Q23" s="1"/>
      <c r="R23" s="1"/>
      <c r="S23" s="1"/>
      <c r="T23" s="1"/>
      <c r="U23" s="1"/>
      <c r="V23" s="1"/>
      <c r="W23" s="1"/>
      <c r="X23" s="1"/>
      <c r="Y23" s="1"/>
      <c r="Z23" s="1"/>
    </row>
    <row r="24" ht="15.0" customHeight="1">
      <c r="A24" s="1"/>
      <c r="B24" s="24" t="s">
        <v>19</v>
      </c>
      <c r="C24" s="25"/>
      <c r="D24" s="25"/>
      <c r="E24" s="25"/>
      <c r="F24" s="25"/>
      <c r="G24" s="25"/>
      <c r="H24" s="26"/>
      <c r="I24" s="1"/>
      <c r="J24" s="1"/>
      <c r="K24" s="1"/>
      <c r="L24" s="1"/>
      <c r="M24" s="1"/>
      <c r="N24" s="1"/>
      <c r="O24" s="1"/>
      <c r="P24" s="1"/>
      <c r="Q24" s="1"/>
      <c r="R24" s="1"/>
      <c r="S24" s="1"/>
      <c r="T24" s="1"/>
      <c r="U24" s="1"/>
      <c r="V24" s="1"/>
      <c r="W24" s="1"/>
      <c r="X24" s="1"/>
      <c r="Y24" s="1"/>
      <c r="Z24" s="1"/>
    </row>
    <row r="25" ht="15.0" customHeight="1">
      <c r="A25" s="1"/>
      <c r="B25" s="24" t="s">
        <v>20</v>
      </c>
      <c r="C25" s="25"/>
      <c r="D25" s="25"/>
      <c r="E25" s="25"/>
      <c r="F25" s="25"/>
      <c r="G25" s="25"/>
      <c r="H25" s="26"/>
      <c r="I25" s="1"/>
      <c r="J25" s="1"/>
      <c r="K25" s="1"/>
      <c r="L25" s="1"/>
      <c r="M25" s="1"/>
      <c r="N25" s="1"/>
      <c r="O25" s="1"/>
      <c r="P25" s="1"/>
      <c r="Q25" s="1"/>
      <c r="R25" s="1"/>
      <c r="S25" s="1"/>
      <c r="T25" s="1"/>
      <c r="U25" s="1"/>
      <c r="V25" s="1"/>
      <c r="W25" s="1"/>
      <c r="X25" s="1"/>
      <c r="Y25" s="1"/>
      <c r="Z25" s="1"/>
    </row>
    <row r="26" ht="15.0" customHeight="1">
      <c r="A26" s="1"/>
      <c r="B26" s="17" t="s">
        <v>21</v>
      </c>
      <c r="C26" s="3"/>
      <c r="D26" s="3"/>
      <c r="E26" s="3"/>
      <c r="F26" s="3"/>
      <c r="G26" s="3"/>
      <c r="H26" s="10"/>
      <c r="I26" s="1"/>
      <c r="J26" s="1"/>
      <c r="K26" s="1"/>
      <c r="L26" s="1"/>
      <c r="M26" s="1"/>
      <c r="N26" s="1"/>
      <c r="O26" s="1"/>
      <c r="P26" s="1"/>
      <c r="Q26" s="1"/>
      <c r="R26" s="1"/>
      <c r="S26" s="1"/>
      <c r="T26" s="1"/>
      <c r="U26" s="1"/>
      <c r="V26" s="1"/>
      <c r="W26" s="1"/>
      <c r="X26" s="1"/>
      <c r="Y26" s="1"/>
      <c r="Z26" s="1"/>
    </row>
    <row r="27" ht="15.0" customHeight="1">
      <c r="A27" s="1"/>
      <c r="B27" s="17" t="s">
        <v>22</v>
      </c>
      <c r="C27" s="3"/>
      <c r="D27" s="3"/>
      <c r="E27" s="3"/>
      <c r="F27" s="3"/>
      <c r="G27" s="3"/>
      <c r="H27" s="10"/>
      <c r="I27" s="1"/>
      <c r="J27" s="1"/>
      <c r="K27" s="1"/>
      <c r="L27" s="1"/>
      <c r="M27" s="1"/>
      <c r="N27" s="1"/>
      <c r="O27" s="1"/>
      <c r="P27" s="1"/>
      <c r="Q27" s="1"/>
      <c r="R27" s="1"/>
      <c r="S27" s="1"/>
      <c r="T27" s="1"/>
      <c r="U27" s="1"/>
      <c r="V27" s="1"/>
      <c r="W27" s="1"/>
      <c r="X27" s="1"/>
      <c r="Y27" s="1"/>
      <c r="Z27" s="1"/>
    </row>
    <row r="28" ht="15.0" customHeight="1">
      <c r="A28" s="1"/>
      <c r="B28" s="17" t="s">
        <v>23</v>
      </c>
      <c r="C28" s="3"/>
      <c r="D28" s="3"/>
      <c r="E28" s="3"/>
      <c r="F28" s="3"/>
      <c r="G28" s="3"/>
      <c r="H28" s="10"/>
      <c r="I28" s="1"/>
      <c r="J28" s="1"/>
      <c r="K28" s="1"/>
      <c r="L28" s="1"/>
      <c r="M28" s="1"/>
      <c r="N28" s="1"/>
      <c r="O28" s="1"/>
      <c r="P28" s="1"/>
      <c r="Q28" s="1"/>
      <c r="R28" s="1"/>
      <c r="S28" s="1"/>
      <c r="T28" s="1"/>
      <c r="U28" s="1"/>
      <c r="V28" s="1"/>
      <c r="W28" s="1"/>
      <c r="X28" s="1"/>
      <c r="Y28" s="1"/>
      <c r="Z28" s="1"/>
    </row>
    <row r="29" ht="15.0" customHeight="1">
      <c r="A29" s="1"/>
      <c r="B29" s="27" t="s">
        <v>24</v>
      </c>
      <c r="C29" s="3"/>
      <c r="D29" s="3"/>
      <c r="E29" s="3"/>
      <c r="F29" s="3"/>
      <c r="G29" s="3"/>
      <c r="H29" s="10"/>
      <c r="I29" s="1"/>
      <c r="J29" s="1"/>
      <c r="K29" s="1"/>
      <c r="L29" s="1"/>
      <c r="M29" s="1"/>
      <c r="N29" s="1"/>
      <c r="O29" s="1"/>
      <c r="P29" s="1"/>
      <c r="Q29" s="1"/>
      <c r="R29" s="1"/>
      <c r="S29" s="1"/>
      <c r="T29" s="1"/>
      <c r="U29" s="1"/>
      <c r="V29" s="1"/>
      <c r="W29" s="1"/>
      <c r="X29" s="1"/>
      <c r="Y29" s="1"/>
      <c r="Z29" s="1"/>
    </row>
    <row r="30" ht="15.0" customHeight="1">
      <c r="A30" s="1"/>
      <c r="B30" s="17"/>
      <c r="C30" s="3"/>
      <c r="D30" s="3"/>
      <c r="E30" s="3"/>
      <c r="F30" s="3"/>
      <c r="G30" s="3"/>
      <c r="H30" s="10"/>
      <c r="I30" s="1"/>
      <c r="J30" s="1"/>
      <c r="K30" s="1"/>
      <c r="L30" s="1"/>
      <c r="M30" s="1"/>
      <c r="N30" s="1"/>
      <c r="O30" s="1"/>
      <c r="P30" s="1"/>
      <c r="Q30" s="1"/>
      <c r="R30" s="1"/>
      <c r="S30" s="1"/>
      <c r="T30" s="1"/>
      <c r="U30" s="1"/>
      <c r="V30" s="1"/>
      <c r="W30" s="1"/>
      <c r="X30" s="1"/>
      <c r="Y30" s="1"/>
      <c r="Z30" s="1"/>
    </row>
    <row r="31" ht="15.0" customHeight="1">
      <c r="A31" s="1"/>
      <c r="B31" s="28" t="s">
        <v>25</v>
      </c>
      <c r="C31" s="3"/>
      <c r="D31" s="3"/>
      <c r="E31" s="3"/>
      <c r="F31" s="3"/>
      <c r="G31" s="3"/>
      <c r="H31" s="10"/>
      <c r="I31" s="1"/>
      <c r="J31" s="1"/>
      <c r="K31" s="1"/>
      <c r="L31" s="1"/>
      <c r="M31" s="1"/>
      <c r="N31" s="1"/>
      <c r="O31" s="1"/>
      <c r="P31" s="1"/>
      <c r="Q31" s="1"/>
      <c r="R31" s="1"/>
      <c r="S31" s="1"/>
      <c r="T31" s="1"/>
      <c r="U31" s="1"/>
      <c r="V31" s="1"/>
      <c r="W31" s="1"/>
      <c r="X31" s="1"/>
      <c r="Y31" s="1"/>
      <c r="Z31" s="1"/>
    </row>
    <row r="32" ht="15.0" customHeight="1">
      <c r="A32" s="1"/>
      <c r="B32" s="17" t="s">
        <v>26</v>
      </c>
      <c r="C32" s="3"/>
      <c r="D32" s="3"/>
      <c r="E32" s="3"/>
      <c r="F32" s="3"/>
      <c r="G32" s="3"/>
      <c r="H32" s="10"/>
      <c r="I32" s="1"/>
      <c r="J32" s="1"/>
      <c r="K32" s="1"/>
      <c r="L32" s="1"/>
      <c r="M32" s="1"/>
      <c r="N32" s="1"/>
      <c r="O32" s="1"/>
      <c r="P32" s="1"/>
      <c r="Q32" s="1"/>
      <c r="R32" s="1"/>
      <c r="S32" s="1"/>
      <c r="T32" s="1"/>
      <c r="U32" s="1"/>
      <c r="V32" s="1"/>
      <c r="W32" s="1"/>
      <c r="X32" s="1"/>
      <c r="Y32" s="1"/>
      <c r="Z32" s="1"/>
    </row>
    <row r="33" ht="15.0" customHeight="1">
      <c r="A33" s="1"/>
      <c r="B33" s="17"/>
      <c r="C33" s="3"/>
      <c r="D33" s="3"/>
      <c r="E33" s="3"/>
      <c r="F33" s="3"/>
      <c r="G33" s="3"/>
      <c r="H33" s="10"/>
      <c r="I33" s="1"/>
      <c r="J33" s="1"/>
      <c r="K33" s="1"/>
      <c r="L33" s="1"/>
      <c r="M33" s="1"/>
      <c r="N33" s="1"/>
      <c r="O33" s="1"/>
      <c r="P33" s="1"/>
      <c r="Q33" s="1"/>
      <c r="R33" s="1"/>
      <c r="S33" s="1"/>
      <c r="T33" s="1"/>
      <c r="U33" s="1"/>
      <c r="V33" s="1"/>
      <c r="W33" s="1"/>
      <c r="X33" s="1"/>
      <c r="Y33" s="1"/>
      <c r="Z33" s="1"/>
    </row>
    <row r="34" ht="15.0" customHeight="1">
      <c r="A34" s="1"/>
      <c r="B34" s="29" t="s">
        <v>27</v>
      </c>
      <c r="C34" s="3"/>
      <c r="D34" s="3"/>
      <c r="E34" s="3"/>
      <c r="F34" s="3"/>
      <c r="G34" s="3"/>
      <c r="H34" s="10"/>
      <c r="I34" s="1"/>
      <c r="J34" s="1"/>
      <c r="K34" s="1"/>
      <c r="L34" s="1"/>
      <c r="M34" s="1"/>
      <c r="N34" s="1"/>
      <c r="O34" s="1"/>
      <c r="P34" s="1"/>
      <c r="Q34" s="1"/>
      <c r="R34" s="1"/>
      <c r="S34" s="1"/>
      <c r="T34" s="1"/>
      <c r="U34" s="1"/>
      <c r="V34" s="1"/>
      <c r="W34" s="1"/>
      <c r="X34" s="1"/>
      <c r="Y34" s="1"/>
      <c r="Z34" s="1"/>
    </row>
    <row r="35" ht="15.0" customHeight="1">
      <c r="A35" s="1"/>
      <c r="B35" s="30" t="s">
        <v>28</v>
      </c>
      <c r="C35" s="12"/>
      <c r="D35" s="12"/>
      <c r="E35" s="12"/>
      <c r="F35" s="12"/>
      <c r="G35" s="12"/>
      <c r="H35" s="13"/>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fitToHeight="0" orientation="landscape"/>
  <headerFooter>
    <oddHeader>&amp;LState of Colorado MCO Reporting Template&amp;RCONFIDENTIAL</oddHeader>
    <oddFooter>&amp;L&amp;A Page &amp;P of </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75"/>
    <col customWidth="1" min="2" max="2" width="9.63"/>
    <col customWidth="1" min="3" max="3" width="56.25"/>
    <col customWidth="1" min="4" max="4" width="15.88"/>
    <col customWidth="1" min="5" max="5" width="2.5"/>
    <col customWidth="1" min="6" max="6" width="9.63"/>
    <col customWidth="1" min="7" max="7" width="56.25"/>
    <col customWidth="1" min="8" max="8" width="11.25"/>
    <col customWidth="1" min="9" max="9" width="6.25"/>
    <col customWidth="1" min="10" max="10" width="9.63"/>
    <col customWidth="1" min="11" max="11" width="56.25"/>
    <col customWidth="1" min="12" max="12" width="11.25"/>
    <col customWidth="1" min="13" max="13" width="2.5"/>
    <col customWidth="1" min="14" max="14" width="9.63"/>
    <col customWidth="1" min="15" max="15" width="56.25"/>
    <col customWidth="1" min="16" max="16" width="11.25"/>
    <col customWidth="1" min="17" max="17" width="6.25"/>
    <col customWidth="1" min="18" max="18" width="9.63"/>
    <col customWidth="1" min="19" max="19" width="56.25"/>
    <col customWidth="1" min="20" max="20" width="11.25"/>
    <col customWidth="1" min="21" max="21" width="2.5"/>
    <col customWidth="1" min="22" max="22" width="9.63"/>
    <col customWidth="1" min="23" max="23" width="56.25"/>
    <col customWidth="1" min="24" max="24" width="11.25"/>
    <col customWidth="1" min="25" max="25" width="6.25"/>
    <col customWidth="1" min="26" max="26" width="9.63"/>
    <col customWidth="1" min="27" max="27" width="56.25"/>
    <col customWidth="1" min="28" max="28" width="15.88"/>
    <col customWidth="1" min="29" max="29" width="2.5"/>
    <col customWidth="1" min="30" max="30" width="7.75"/>
    <col customWidth="1" min="31" max="31" width="2.5"/>
    <col customWidth="1" min="32" max="32" width="9.63"/>
    <col customWidth="1" min="33" max="33" width="56.25"/>
    <col customWidth="1" min="34" max="34" width="12.75"/>
    <col customWidth="1" min="35" max="35" width="7.75"/>
    <col customWidth="1" min="36" max="36" width="9.63"/>
    <col customWidth="1" min="37" max="37" width="7.75"/>
  </cols>
  <sheetData>
    <row r="1" ht="12.7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ht="12.75" customHeight="1">
      <c r="A2" s="3"/>
      <c r="B2" s="31" t="s">
        <v>29</v>
      </c>
      <c r="C2" s="5" t="str">
        <f>Overview!$C$11</f>
        <v>CCHA- Region 6</v>
      </c>
      <c r="D2" s="3"/>
      <c r="E2" s="3"/>
      <c r="F2" s="31" t="s">
        <v>29</v>
      </c>
      <c r="G2" s="5" t="str">
        <f>Overview!$C$11</f>
        <v>CCHA- Region 6</v>
      </c>
      <c r="H2" s="3"/>
      <c r="I2" s="3"/>
      <c r="J2" s="31" t="s">
        <v>29</v>
      </c>
      <c r="K2" s="5" t="str">
        <f>Overview!$C$11</f>
        <v>CCHA- Region 6</v>
      </c>
      <c r="L2" s="3"/>
      <c r="M2" s="3"/>
      <c r="N2" s="31" t="s">
        <v>29</v>
      </c>
      <c r="O2" s="5" t="str">
        <f>Overview!$C$11</f>
        <v>CCHA- Region 6</v>
      </c>
      <c r="P2" s="3"/>
      <c r="Q2" s="3"/>
      <c r="R2" s="31" t="s">
        <v>29</v>
      </c>
      <c r="S2" s="5" t="str">
        <f>Overview!$C$11</f>
        <v>CCHA- Region 6</v>
      </c>
      <c r="T2" s="3"/>
      <c r="U2" s="3"/>
      <c r="V2" s="31" t="s">
        <v>29</v>
      </c>
      <c r="W2" s="5" t="str">
        <f>Overview!$C$11</f>
        <v>CCHA- Region 6</v>
      </c>
      <c r="X2" s="3"/>
      <c r="Y2" s="3"/>
      <c r="Z2" s="31" t="s">
        <v>29</v>
      </c>
      <c r="AA2" s="5" t="str">
        <f>Overview!$C$11</f>
        <v>CCHA- Region 6</v>
      </c>
      <c r="AB2" s="3"/>
      <c r="AC2" s="3"/>
      <c r="AD2" s="3"/>
      <c r="AE2" s="3"/>
      <c r="AF2" s="31" t="s">
        <v>29</v>
      </c>
      <c r="AG2" s="5" t="s">
        <v>30</v>
      </c>
      <c r="AH2" s="3"/>
      <c r="AI2" s="3"/>
      <c r="AJ2" s="3"/>
      <c r="AK2" s="3"/>
    </row>
    <row r="3" ht="12.75" customHeight="1">
      <c r="A3" s="3"/>
      <c r="B3" s="31" t="s">
        <v>31</v>
      </c>
      <c r="C3" s="32" t="s">
        <v>32</v>
      </c>
      <c r="D3" s="3"/>
      <c r="E3" s="3"/>
      <c r="F3" s="31" t="s">
        <v>31</v>
      </c>
      <c r="G3" s="32" t="s">
        <v>32</v>
      </c>
      <c r="H3" s="3"/>
      <c r="I3" s="3"/>
      <c r="J3" s="31" t="s">
        <v>31</v>
      </c>
      <c r="K3" s="32" t="s">
        <v>32</v>
      </c>
      <c r="L3" s="3"/>
      <c r="M3" s="3"/>
      <c r="N3" s="31" t="s">
        <v>31</v>
      </c>
      <c r="O3" s="32" t="s">
        <v>32</v>
      </c>
      <c r="P3" s="3"/>
      <c r="Q3" s="3"/>
      <c r="R3" s="31" t="s">
        <v>31</v>
      </c>
      <c r="S3" s="32" t="s">
        <v>32</v>
      </c>
      <c r="T3" s="3"/>
      <c r="U3" s="3"/>
      <c r="V3" s="31" t="s">
        <v>31</v>
      </c>
      <c r="W3" s="32" t="s">
        <v>32</v>
      </c>
      <c r="X3" s="3"/>
      <c r="Y3" s="3"/>
      <c r="Z3" s="31" t="s">
        <v>31</v>
      </c>
      <c r="AA3" s="32" t="s">
        <v>32</v>
      </c>
      <c r="AB3" s="3"/>
      <c r="AC3" s="3"/>
      <c r="AD3" s="3"/>
      <c r="AE3" s="3"/>
      <c r="AF3" s="31" t="s">
        <v>31</v>
      </c>
      <c r="AG3" s="32" t="s">
        <v>32</v>
      </c>
      <c r="AH3" s="3"/>
      <c r="AI3" s="3"/>
      <c r="AJ3" s="3"/>
      <c r="AK3" s="3"/>
    </row>
    <row r="4" ht="12.75" customHeight="1">
      <c r="A4" s="3"/>
      <c r="B4" s="31" t="s">
        <v>33</v>
      </c>
      <c r="C4" s="5" t="s">
        <v>34</v>
      </c>
      <c r="D4" s="3"/>
      <c r="E4" s="3"/>
      <c r="F4" s="31" t="s">
        <v>33</v>
      </c>
      <c r="G4" s="5" t="s">
        <v>35</v>
      </c>
      <c r="H4" s="3"/>
      <c r="I4" s="3"/>
      <c r="J4" s="31" t="s">
        <v>33</v>
      </c>
      <c r="K4" s="5" t="s">
        <v>36</v>
      </c>
      <c r="L4" s="3"/>
      <c r="M4" s="3"/>
      <c r="N4" s="31" t="s">
        <v>33</v>
      </c>
      <c r="O4" s="5" t="s">
        <v>37</v>
      </c>
      <c r="P4" s="3"/>
      <c r="Q4" s="3"/>
      <c r="R4" s="31" t="s">
        <v>33</v>
      </c>
      <c r="S4" s="5" t="s">
        <v>38</v>
      </c>
      <c r="T4" s="3"/>
      <c r="U4" s="3"/>
      <c r="V4" s="31" t="s">
        <v>33</v>
      </c>
      <c r="W4" s="5" t="s">
        <v>39</v>
      </c>
      <c r="X4" s="3"/>
      <c r="Y4" s="3"/>
      <c r="Z4" s="31" t="s">
        <v>33</v>
      </c>
      <c r="AA4" s="5" t="s">
        <v>40</v>
      </c>
      <c r="AB4" s="3"/>
      <c r="AC4" s="3"/>
      <c r="AD4" s="3"/>
      <c r="AE4" s="3"/>
      <c r="AF4" s="31" t="s">
        <v>33</v>
      </c>
      <c r="AG4" s="5" t="s">
        <v>41</v>
      </c>
      <c r="AH4" s="3"/>
      <c r="AI4" s="3"/>
      <c r="AJ4" s="3"/>
      <c r="AK4" s="3"/>
    </row>
    <row r="5" ht="12.75" customHeight="1">
      <c r="A5" s="3"/>
      <c r="B5" s="31" t="s">
        <v>42</v>
      </c>
      <c r="C5" s="5" t="str">
        <f>Overview!$C$13</f>
        <v>July 1, 2019 - June 30, 2020</v>
      </c>
      <c r="D5" s="3"/>
      <c r="E5" s="3"/>
      <c r="F5" s="31" t="s">
        <v>42</v>
      </c>
      <c r="G5" s="5" t="str">
        <f>Overview!$C$13</f>
        <v>July 1, 2019 - June 30, 2020</v>
      </c>
      <c r="H5" s="3"/>
      <c r="I5" s="3"/>
      <c r="J5" s="31" t="s">
        <v>42</v>
      </c>
      <c r="K5" s="5" t="str">
        <f>Overview!$C$13</f>
        <v>July 1, 2019 - June 30, 2020</v>
      </c>
      <c r="L5" s="3"/>
      <c r="M5" s="3"/>
      <c r="N5" s="31" t="s">
        <v>42</v>
      </c>
      <c r="O5" s="5" t="str">
        <f>Overview!$C$13</f>
        <v>July 1, 2019 - June 30, 2020</v>
      </c>
      <c r="P5" s="3"/>
      <c r="Q5" s="3"/>
      <c r="R5" s="31" t="s">
        <v>42</v>
      </c>
      <c r="S5" s="5" t="str">
        <f>Overview!$C$13</f>
        <v>July 1, 2019 - June 30, 2020</v>
      </c>
      <c r="T5" s="3"/>
      <c r="U5" s="3"/>
      <c r="V5" s="31" t="s">
        <v>42</v>
      </c>
      <c r="W5" s="5" t="str">
        <f>Overview!$C$13</f>
        <v>July 1, 2019 - June 30, 2020</v>
      </c>
      <c r="X5" s="3"/>
      <c r="Y5" s="3"/>
      <c r="Z5" s="31" t="s">
        <v>42</v>
      </c>
      <c r="AA5" s="5" t="str">
        <f>Overview!$C$13</f>
        <v>July 1, 2019 - June 30, 2020</v>
      </c>
      <c r="AB5" s="3"/>
      <c r="AC5" s="3"/>
      <c r="AD5" s="3"/>
      <c r="AE5" s="3"/>
      <c r="AF5" s="31" t="s">
        <v>42</v>
      </c>
      <c r="AG5" s="5" t="str">
        <f>Overview!$C$13</f>
        <v>July 1, 2019 - June 30, 2020</v>
      </c>
      <c r="AH5" s="3"/>
      <c r="AI5" s="3"/>
      <c r="AJ5" s="3"/>
      <c r="AK5" s="3"/>
    </row>
    <row r="6" ht="12.75" customHeight="1">
      <c r="A6" s="3"/>
      <c r="B6" s="31"/>
      <c r="C6" s="5"/>
      <c r="D6" s="3"/>
      <c r="E6" s="3"/>
      <c r="F6" s="31"/>
      <c r="G6" s="5"/>
      <c r="H6" s="3"/>
      <c r="I6" s="3"/>
      <c r="J6" s="31"/>
      <c r="K6" s="5"/>
      <c r="L6" s="3"/>
      <c r="M6" s="3"/>
      <c r="N6" s="31"/>
      <c r="O6" s="5"/>
      <c r="P6" s="3"/>
      <c r="Q6" s="3"/>
      <c r="R6" s="31"/>
      <c r="S6" s="5"/>
      <c r="T6" s="3"/>
      <c r="U6" s="3"/>
      <c r="V6" s="31"/>
      <c r="W6" s="5"/>
      <c r="X6" s="3"/>
      <c r="Y6" s="3"/>
      <c r="Z6" s="31"/>
      <c r="AA6" s="5"/>
      <c r="AB6" s="3"/>
      <c r="AC6" s="3"/>
      <c r="AD6" s="3"/>
      <c r="AE6" s="3"/>
      <c r="AF6" s="31"/>
      <c r="AG6" s="5"/>
      <c r="AH6" s="3"/>
      <c r="AI6" s="3"/>
      <c r="AJ6" s="3"/>
      <c r="AK6" s="3"/>
    </row>
    <row r="7" ht="12.75" customHeight="1">
      <c r="A7" s="3"/>
      <c r="B7" s="33" t="s">
        <v>43</v>
      </c>
      <c r="C7" s="34" t="s">
        <v>44</v>
      </c>
      <c r="D7" s="35"/>
      <c r="E7" s="3"/>
      <c r="F7" s="33" t="s">
        <v>43</v>
      </c>
      <c r="G7" s="34" t="s">
        <v>44</v>
      </c>
      <c r="H7" s="35"/>
      <c r="I7" s="3"/>
      <c r="J7" s="33" t="s">
        <v>43</v>
      </c>
      <c r="K7" s="34" t="s">
        <v>44</v>
      </c>
      <c r="L7" s="35"/>
      <c r="M7" s="3"/>
      <c r="N7" s="33" t="s">
        <v>43</v>
      </c>
      <c r="O7" s="34" t="s">
        <v>44</v>
      </c>
      <c r="P7" s="35"/>
      <c r="Q7" s="3"/>
      <c r="R7" s="33" t="s">
        <v>43</v>
      </c>
      <c r="S7" s="34" t="s">
        <v>44</v>
      </c>
      <c r="T7" s="35"/>
      <c r="U7" s="3"/>
      <c r="V7" s="33" t="s">
        <v>43</v>
      </c>
      <c r="W7" s="34" t="s">
        <v>44</v>
      </c>
      <c r="X7" s="35"/>
      <c r="Y7" s="3"/>
      <c r="Z7" s="33" t="s">
        <v>43</v>
      </c>
      <c r="AA7" s="34" t="s">
        <v>44</v>
      </c>
      <c r="AB7" s="35"/>
      <c r="AC7" s="3"/>
      <c r="AD7" s="3"/>
      <c r="AE7" s="3"/>
      <c r="AF7" s="33" t="s">
        <v>43</v>
      </c>
      <c r="AG7" s="34" t="s">
        <v>44</v>
      </c>
      <c r="AH7" s="35"/>
      <c r="AI7" s="3"/>
      <c r="AJ7" s="3"/>
      <c r="AK7" s="3"/>
    </row>
    <row r="8" ht="12.75" customHeight="1">
      <c r="A8" s="3"/>
      <c r="B8" s="36" t="s">
        <v>45</v>
      </c>
      <c r="C8" s="36" t="s">
        <v>46</v>
      </c>
      <c r="D8" s="37">
        <v>38.86</v>
      </c>
      <c r="E8" s="3"/>
      <c r="F8" s="36" t="s">
        <v>45</v>
      </c>
      <c r="G8" s="36" t="s">
        <v>46</v>
      </c>
      <c r="H8" s="37">
        <v>30.97999964021424</v>
      </c>
      <c r="I8" s="3"/>
      <c r="J8" s="36" t="s">
        <v>45</v>
      </c>
      <c r="K8" s="36" t="s">
        <v>46</v>
      </c>
      <c r="L8" s="37">
        <v>68.78999999999999</v>
      </c>
      <c r="M8" s="3"/>
      <c r="N8" s="36" t="s">
        <v>45</v>
      </c>
      <c r="O8" s="36" t="s">
        <v>46</v>
      </c>
      <c r="P8" s="37">
        <v>34.57</v>
      </c>
      <c r="Q8" s="3"/>
      <c r="R8" s="36" t="s">
        <v>45</v>
      </c>
      <c r="S8" s="36" t="s">
        <v>46</v>
      </c>
      <c r="T8" s="37">
        <v>138.07999999999998</v>
      </c>
      <c r="U8" s="3"/>
      <c r="V8" s="36" t="s">
        <v>45</v>
      </c>
      <c r="W8" s="36" t="s">
        <v>46</v>
      </c>
      <c r="X8" s="37">
        <v>30.5</v>
      </c>
      <c r="Y8" s="3"/>
      <c r="Z8" s="36" t="s">
        <v>45</v>
      </c>
      <c r="AA8" s="36" t="s">
        <v>46</v>
      </c>
      <c r="AB8" s="37">
        <v>164.20999999999998</v>
      </c>
      <c r="AC8" s="3"/>
      <c r="AD8" s="3"/>
      <c r="AE8" s="3"/>
      <c r="AF8" s="36" t="s">
        <v>45</v>
      </c>
      <c r="AG8" s="36" t="s">
        <v>46</v>
      </c>
      <c r="AH8" s="38">
        <f t="shared" ref="AH8:AH11" si="1">IF(AH$13=0,0,(D8*D$13+H8*H$13+L8*L$13+P8*P$13+T8*T$13+X8*X$13+AB8*AB$13)/AH$13)</f>
        <v>56.34783423</v>
      </c>
      <c r="AI8" s="3" t="s">
        <v>47</v>
      </c>
      <c r="AJ8" s="3"/>
      <c r="AK8" s="3"/>
    </row>
    <row r="9" ht="12.75" customHeight="1">
      <c r="A9" s="3"/>
      <c r="B9" s="36" t="s">
        <v>48</v>
      </c>
      <c r="C9" s="36" t="s">
        <v>49</v>
      </c>
      <c r="D9" s="39">
        <f>'MCO Tax Calculation'!B21</f>
        <v>-3.289885707</v>
      </c>
      <c r="E9" s="3"/>
      <c r="F9" s="36" t="s">
        <v>48</v>
      </c>
      <c r="G9" s="36" t="s">
        <v>49</v>
      </c>
      <c r="H9" s="39">
        <f>'MCO Tax Calculation'!C21</f>
        <v>-3.624016165</v>
      </c>
      <c r="I9" s="3"/>
      <c r="J9" s="36" t="s">
        <v>48</v>
      </c>
      <c r="K9" s="36" t="s">
        <v>49</v>
      </c>
      <c r="L9" s="39">
        <f>'MCO Tax Calculation'!D21</f>
        <v>0.2400907583</v>
      </c>
      <c r="M9" s="3"/>
      <c r="N9" s="36" t="s">
        <v>48</v>
      </c>
      <c r="O9" s="36" t="s">
        <v>49</v>
      </c>
      <c r="P9" s="39">
        <f>'MCO Tax Calculation'!E21</f>
        <v>-2.67152182</v>
      </c>
      <c r="Q9" s="3"/>
      <c r="R9" s="36" t="s">
        <v>48</v>
      </c>
      <c r="S9" s="36" t="s">
        <v>49</v>
      </c>
      <c r="T9" s="39">
        <f>'MCO Tax Calculation'!F21</f>
        <v>0.05763041695</v>
      </c>
      <c r="U9" s="3"/>
      <c r="V9" s="36" t="s">
        <v>48</v>
      </c>
      <c r="W9" s="36" t="s">
        <v>49</v>
      </c>
      <c r="X9" s="39">
        <f>'MCO Tax Calculation'!G21</f>
        <v>-1.225590915</v>
      </c>
      <c r="Y9" s="3"/>
      <c r="Z9" s="36" t="s">
        <v>48</v>
      </c>
      <c r="AA9" s="36" t="s">
        <v>49</v>
      </c>
      <c r="AB9" s="39">
        <f>'MCO Tax Calculation'!H21</f>
        <v>19.42749395</v>
      </c>
      <c r="AC9" s="3"/>
      <c r="AD9" s="3"/>
      <c r="AE9" s="3"/>
      <c r="AF9" s="36" t="s">
        <v>48</v>
      </c>
      <c r="AG9" s="36" t="s">
        <v>49</v>
      </c>
      <c r="AH9" s="38">
        <f t="shared" si="1"/>
        <v>-0.3911762214</v>
      </c>
      <c r="AI9" s="3" t="s">
        <v>47</v>
      </c>
      <c r="AJ9" s="3"/>
      <c r="AK9" s="3"/>
    </row>
    <row r="10" ht="12.75" customHeight="1">
      <c r="A10" s="3"/>
      <c r="B10" s="36" t="s">
        <v>50</v>
      </c>
      <c r="C10" s="36" t="s">
        <v>51</v>
      </c>
      <c r="D10" s="39"/>
      <c r="E10" s="3"/>
      <c r="F10" s="36" t="s">
        <v>50</v>
      </c>
      <c r="G10" s="36" t="s">
        <v>51</v>
      </c>
      <c r="H10" s="39"/>
      <c r="I10" s="3"/>
      <c r="J10" s="36" t="s">
        <v>50</v>
      </c>
      <c r="K10" s="36" t="s">
        <v>51</v>
      </c>
      <c r="L10" s="39"/>
      <c r="M10" s="3"/>
      <c r="N10" s="36" t="s">
        <v>50</v>
      </c>
      <c r="O10" s="36" t="s">
        <v>51</v>
      </c>
      <c r="P10" s="39"/>
      <c r="Q10" s="3"/>
      <c r="R10" s="36" t="s">
        <v>50</v>
      </c>
      <c r="S10" s="36" t="s">
        <v>51</v>
      </c>
      <c r="T10" s="39"/>
      <c r="U10" s="3"/>
      <c r="V10" s="36" t="s">
        <v>50</v>
      </c>
      <c r="W10" s="36" t="s">
        <v>51</v>
      </c>
      <c r="X10" s="39"/>
      <c r="Y10" s="3"/>
      <c r="Z10" s="36" t="s">
        <v>50</v>
      </c>
      <c r="AA10" s="36" t="s">
        <v>51</v>
      </c>
      <c r="AB10" s="39"/>
      <c r="AC10" s="3"/>
      <c r="AD10" s="3"/>
      <c r="AE10" s="3"/>
      <c r="AF10" s="36" t="s">
        <v>50</v>
      </c>
      <c r="AG10" s="36" t="s">
        <v>51</v>
      </c>
      <c r="AH10" s="38">
        <f t="shared" si="1"/>
        <v>0</v>
      </c>
      <c r="AI10" s="3"/>
      <c r="AJ10" s="3"/>
      <c r="AK10" s="3"/>
    </row>
    <row r="11" ht="12.75" customHeight="1">
      <c r="A11" s="3"/>
      <c r="B11" s="36" t="s">
        <v>52</v>
      </c>
      <c r="C11" s="36" t="s">
        <v>53</v>
      </c>
      <c r="D11" s="39"/>
      <c r="E11" s="3"/>
      <c r="F11" s="36" t="s">
        <v>52</v>
      </c>
      <c r="G11" s="36" t="s">
        <v>53</v>
      </c>
      <c r="H11" s="39"/>
      <c r="I11" s="3"/>
      <c r="J11" s="36" t="s">
        <v>52</v>
      </c>
      <c r="K11" s="36" t="s">
        <v>53</v>
      </c>
      <c r="L11" s="39"/>
      <c r="M11" s="3"/>
      <c r="N11" s="36" t="s">
        <v>52</v>
      </c>
      <c r="O11" s="36" t="s">
        <v>53</v>
      </c>
      <c r="P11" s="39"/>
      <c r="Q11" s="3"/>
      <c r="R11" s="36" t="s">
        <v>52</v>
      </c>
      <c r="S11" s="36" t="s">
        <v>53</v>
      </c>
      <c r="T11" s="39"/>
      <c r="U11" s="3"/>
      <c r="V11" s="36" t="s">
        <v>52</v>
      </c>
      <c r="W11" s="36" t="s">
        <v>53</v>
      </c>
      <c r="X11" s="39"/>
      <c r="Y11" s="3"/>
      <c r="Z11" s="36" t="s">
        <v>52</v>
      </c>
      <c r="AA11" s="36" t="s">
        <v>53</v>
      </c>
      <c r="AB11" s="39"/>
      <c r="AC11" s="3"/>
      <c r="AD11" s="3"/>
      <c r="AE11" s="3"/>
      <c r="AF11" s="36" t="s">
        <v>52</v>
      </c>
      <c r="AG11" s="36" t="s">
        <v>53</v>
      </c>
      <c r="AH11" s="38">
        <f t="shared" si="1"/>
        <v>0</v>
      </c>
      <c r="AI11" s="3"/>
      <c r="AJ11" s="3"/>
      <c r="AK11" s="3"/>
    </row>
    <row r="12" ht="12.75" customHeight="1">
      <c r="A12" s="3"/>
      <c r="B12" s="36" t="s">
        <v>54</v>
      </c>
      <c r="C12" s="36" t="s">
        <v>55</v>
      </c>
      <c r="D12" s="38">
        <f>D8-D9-D10+D11</f>
        <v>42.14988571</v>
      </c>
      <c r="E12" s="3"/>
      <c r="F12" s="36" t="s">
        <v>54</v>
      </c>
      <c r="G12" s="36" t="s">
        <v>55</v>
      </c>
      <c r="H12" s="38">
        <f>H8-H9-H10+H11</f>
        <v>34.60401581</v>
      </c>
      <c r="I12" s="3"/>
      <c r="J12" s="36" t="s">
        <v>54</v>
      </c>
      <c r="K12" s="36" t="s">
        <v>55</v>
      </c>
      <c r="L12" s="38">
        <f>L8-L9-L10+L11</f>
        <v>68.54990924</v>
      </c>
      <c r="M12" s="3"/>
      <c r="N12" s="36" t="s">
        <v>54</v>
      </c>
      <c r="O12" s="36" t="s">
        <v>55</v>
      </c>
      <c r="P12" s="38">
        <f>P8-P9-P10+P11</f>
        <v>37.24152182</v>
      </c>
      <c r="Q12" s="3"/>
      <c r="R12" s="36" t="s">
        <v>54</v>
      </c>
      <c r="S12" s="36" t="s">
        <v>55</v>
      </c>
      <c r="T12" s="38">
        <f>T8-T9-T10+T11</f>
        <v>138.0223696</v>
      </c>
      <c r="U12" s="3"/>
      <c r="V12" s="36" t="s">
        <v>54</v>
      </c>
      <c r="W12" s="36" t="s">
        <v>55</v>
      </c>
      <c r="X12" s="38">
        <f>X8-X9-X10+X11</f>
        <v>31.72559092</v>
      </c>
      <c r="Y12" s="3"/>
      <c r="Z12" s="36" t="s">
        <v>54</v>
      </c>
      <c r="AA12" s="36" t="s">
        <v>55</v>
      </c>
      <c r="AB12" s="38">
        <f>AB8-AB9-AB10+AB11</f>
        <v>144.7825061</v>
      </c>
      <c r="AC12" s="3"/>
      <c r="AD12" s="3"/>
      <c r="AE12" s="3"/>
      <c r="AF12" s="36" t="s">
        <v>54</v>
      </c>
      <c r="AG12" s="36" t="s">
        <v>55</v>
      </c>
      <c r="AH12" s="38">
        <f>AH8-AH9-AH10+AH11</f>
        <v>56.73901046</v>
      </c>
      <c r="AI12" s="3"/>
      <c r="AJ12" s="3"/>
      <c r="AK12" s="3"/>
    </row>
    <row r="13" ht="12.75" customHeight="1">
      <c r="A13" s="3"/>
      <c r="B13" s="40" t="s">
        <v>56</v>
      </c>
      <c r="C13" s="40" t="s">
        <v>57</v>
      </c>
      <c r="D13" s="41">
        <v>251893.0</v>
      </c>
      <c r="E13" s="3"/>
      <c r="F13" s="40" t="s">
        <v>56</v>
      </c>
      <c r="G13" s="40" t="s">
        <v>57</v>
      </c>
      <c r="H13" s="41">
        <v>611475.0</v>
      </c>
      <c r="I13" s="3"/>
      <c r="J13" s="40" t="s">
        <v>56</v>
      </c>
      <c r="K13" s="40" t="s">
        <v>57</v>
      </c>
      <c r="L13" s="41">
        <v>520562.0</v>
      </c>
      <c r="M13" s="3"/>
      <c r="N13" s="40" t="s">
        <v>56</v>
      </c>
      <c r="O13" s="40" t="s">
        <v>57</v>
      </c>
      <c r="P13" s="41">
        <v>75181.0</v>
      </c>
      <c r="Q13" s="3"/>
      <c r="R13" s="40" t="s">
        <v>56</v>
      </c>
      <c r="S13" s="40" t="s">
        <v>57</v>
      </c>
      <c r="T13" s="41">
        <v>32682.0</v>
      </c>
      <c r="U13" s="3"/>
      <c r="V13" s="40" t="s">
        <v>56</v>
      </c>
      <c r="W13" s="40" t="s">
        <v>57</v>
      </c>
      <c r="X13" s="41">
        <v>65296.0</v>
      </c>
      <c r="Y13" s="3"/>
      <c r="Z13" s="40" t="s">
        <v>56</v>
      </c>
      <c r="AA13" s="40" t="s">
        <v>57</v>
      </c>
      <c r="AB13" s="41">
        <v>130665.0</v>
      </c>
      <c r="AC13" s="3"/>
      <c r="AD13" s="3"/>
      <c r="AE13" s="3"/>
      <c r="AF13" s="40" t="s">
        <v>56</v>
      </c>
      <c r="AG13" s="40" t="s">
        <v>57</v>
      </c>
      <c r="AH13" s="42">
        <f>SUM(D13,H13,L13,P13,T13,X13,AB13)</f>
        <v>1687754</v>
      </c>
      <c r="AI13" s="3"/>
      <c r="AJ13" s="3"/>
      <c r="AK13" s="3"/>
    </row>
    <row r="14" ht="12.75" customHeight="1">
      <c r="A14" s="3"/>
      <c r="B14" s="43" t="s">
        <v>58</v>
      </c>
      <c r="C14" s="43" t="s">
        <v>59</v>
      </c>
      <c r="D14" s="44">
        <f>D13*D12</f>
        <v>10617261.16</v>
      </c>
      <c r="E14" s="3"/>
      <c r="F14" s="43" t="s">
        <v>58</v>
      </c>
      <c r="G14" s="43" t="s">
        <v>59</v>
      </c>
      <c r="H14" s="44">
        <f>H13*H12</f>
        <v>21159490.56</v>
      </c>
      <c r="I14" s="3"/>
      <c r="J14" s="43" t="s">
        <v>58</v>
      </c>
      <c r="K14" s="43" t="s">
        <v>59</v>
      </c>
      <c r="L14" s="44">
        <f>L13*L12</f>
        <v>35684477.85</v>
      </c>
      <c r="M14" s="3"/>
      <c r="N14" s="43" t="s">
        <v>58</v>
      </c>
      <c r="O14" s="43" t="s">
        <v>59</v>
      </c>
      <c r="P14" s="44">
        <f>P13*P12</f>
        <v>2799854.852</v>
      </c>
      <c r="Q14" s="3"/>
      <c r="R14" s="43" t="s">
        <v>58</v>
      </c>
      <c r="S14" s="43" t="s">
        <v>59</v>
      </c>
      <c r="T14" s="44">
        <f>T13*T12</f>
        <v>4510847.083</v>
      </c>
      <c r="U14" s="3"/>
      <c r="V14" s="43" t="s">
        <v>58</v>
      </c>
      <c r="W14" s="43" t="s">
        <v>59</v>
      </c>
      <c r="X14" s="44">
        <f>X13*X12</f>
        <v>2071554.184</v>
      </c>
      <c r="Y14" s="3"/>
      <c r="Z14" s="43" t="s">
        <v>58</v>
      </c>
      <c r="AA14" s="43" t="s">
        <v>59</v>
      </c>
      <c r="AB14" s="44">
        <f>AB13*AB12</f>
        <v>18918006.15</v>
      </c>
      <c r="AC14" s="3"/>
      <c r="AD14" s="3"/>
      <c r="AE14" s="3"/>
      <c r="AF14" s="43" t="s">
        <v>58</v>
      </c>
      <c r="AG14" s="43" t="s">
        <v>59</v>
      </c>
      <c r="AH14" s="44">
        <f>AH13*AH12</f>
        <v>95761491.85</v>
      </c>
      <c r="AI14" s="3"/>
      <c r="AJ14" s="3"/>
      <c r="AK14" s="3"/>
    </row>
    <row r="15" ht="12.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row>
    <row r="16" ht="12.75" customHeight="1">
      <c r="A16" s="3"/>
      <c r="B16" s="33" t="s">
        <v>43</v>
      </c>
      <c r="C16" s="34" t="s">
        <v>60</v>
      </c>
      <c r="D16" s="35"/>
      <c r="E16" s="3"/>
      <c r="F16" s="33" t="s">
        <v>43</v>
      </c>
      <c r="G16" s="34" t="s">
        <v>60</v>
      </c>
      <c r="H16" s="35"/>
      <c r="I16" s="3"/>
      <c r="J16" s="33" t="s">
        <v>43</v>
      </c>
      <c r="K16" s="34" t="s">
        <v>60</v>
      </c>
      <c r="L16" s="35"/>
      <c r="M16" s="3"/>
      <c r="N16" s="33" t="s">
        <v>43</v>
      </c>
      <c r="O16" s="34" t="s">
        <v>60</v>
      </c>
      <c r="P16" s="35"/>
      <c r="Q16" s="3"/>
      <c r="R16" s="33" t="s">
        <v>43</v>
      </c>
      <c r="S16" s="34" t="s">
        <v>60</v>
      </c>
      <c r="T16" s="35"/>
      <c r="U16" s="3"/>
      <c r="V16" s="33" t="s">
        <v>43</v>
      </c>
      <c r="W16" s="34" t="s">
        <v>60</v>
      </c>
      <c r="X16" s="35"/>
      <c r="Y16" s="3"/>
      <c r="Z16" s="33" t="s">
        <v>43</v>
      </c>
      <c r="AA16" s="34" t="s">
        <v>60</v>
      </c>
      <c r="AB16" s="35"/>
      <c r="AC16" s="3"/>
      <c r="AD16" s="3"/>
      <c r="AE16" s="3"/>
      <c r="AF16" s="33" t="s">
        <v>43</v>
      </c>
      <c r="AG16" s="34" t="s">
        <v>60</v>
      </c>
      <c r="AH16" s="35"/>
      <c r="AI16" s="3"/>
      <c r="AJ16" s="3"/>
      <c r="AK16" s="3"/>
    </row>
    <row r="17" ht="12.75" customHeight="1">
      <c r="A17" s="3"/>
      <c r="B17" s="45" t="s">
        <v>58</v>
      </c>
      <c r="C17" s="46" t="s">
        <v>61</v>
      </c>
      <c r="D17" s="47">
        <f>D14</f>
        <v>10617261.16</v>
      </c>
      <c r="E17" s="3"/>
      <c r="F17" s="45" t="s">
        <v>58</v>
      </c>
      <c r="G17" s="46" t="s">
        <v>61</v>
      </c>
      <c r="H17" s="47">
        <f>H14</f>
        <v>21159490.56</v>
      </c>
      <c r="I17" s="3"/>
      <c r="J17" s="45" t="s">
        <v>58</v>
      </c>
      <c r="K17" s="46" t="s">
        <v>61</v>
      </c>
      <c r="L17" s="47">
        <f>L14</f>
        <v>35684477.85</v>
      </c>
      <c r="M17" s="3"/>
      <c r="N17" s="45" t="s">
        <v>58</v>
      </c>
      <c r="O17" s="46" t="s">
        <v>61</v>
      </c>
      <c r="P17" s="47">
        <f>P14</f>
        <v>2799854.852</v>
      </c>
      <c r="Q17" s="3"/>
      <c r="R17" s="45" t="s">
        <v>58</v>
      </c>
      <c r="S17" s="46" t="s">
        <v>61</v>
      </c>
      <c r="T17" s="47">
        <f>T14</f>
        <v>4510847.083</v>
      </c>
      <c r="U17" s="3"/>
      <c r="V17" s="45" t="s">
        <v>58</v>
      </c>
      <c r="W17" s="46" t="s">
        <v>61</v>
      </c>
      <c r="X17" s="47">
        <f>X14</f>
        <v>2071554.184</v>
      </c>
      <c r="Y17" s="3"/>
      <c r="Z17" s="45" t="s">
        <v>58</v>
      </c>
      <c r="AA17" s="46" t="s">
        <v>61</v>
      </c>
      <c r="AB17" s="47">
        <f>AB14</f>
        <v>18918006.15</v>
      </c>
      <c r="AC17" s="3"/>
      <c r="AD17" s="3"/>
      <c r="AE17" s="3"/>
      <c r="AF17" s="45" t="s">
        <v>58</v>
      </c>
      <c r="AG17" s="46" t="s">
        <v>61</v>
      </c>
      <c r="AH17" s="47">
        <f>AH14</f>
        <v>95761491.85</v>
      </c>
      <c r="AI17" s="3"/>
      <c r="AJ17" s="3"/>
      <c r="AK17" s="3"/>
    </row>
    <row r="18" ht="12.75" customHeight="1">
      <c r="A18" s="3"/>
      <c r="B18" s="45" t="s">
        <v>62</v>
      </c>
      <c r="C18" s="45" t="s">
        <v>63</v>
      </c>
      <c r="D18" s="48">
        <v>78411.79013795716</v>
      </c>
      <c r="E18" s="3"/>
      <c r="F18" s="45" t="s">
        <v>62</v>
      </c>
      <c r="G18" s="45" t="s">
        <v>63</v>
      </c>
      <c r="H18" s="48">
        <v>151747.86443705412</v>
      </c>
      <c r="I18" s="3"/>
      <c r="J18" s="45" t="s">
        <v>62</v>
      </c>
      <c r="K18" s="45" t="s">
        <v>63</v>
      </c>
      <c r="L18" s="48">
        <v>286853.5609870384</v>
      </c>
      <c r="M18" s="3"/>
      <c r="N18" s="45" t="s">
        <v>62</v>
      </c>
      <c r="O18" s="45" t="s">
        <v>63</v>
      </c>
      <c r="P18" s="48">
        <v>20819.483515298325</v>
      </c>
      <c r="Q18" s="3"/>
      <c r="R18" s="45" t="s">
        <v>62</v>
      </c>
      <c r="S18" s="45" t="s">
        <v>63</v>
      </c>
      <c r="T18" s="48">
        <v>36149.46529866748</v>
      </c>
      <c r="U18" s="3"/>
      <c r="V18" s="45" t="s">
        <v>62</v>
      </c>
      <c r="W18" s="45" t="s">
        <v>63</v>
      </c>
      <c r="X18" s="48">
        <v>15953.23970047187</v>
      </c>
      <c r="Y18" s="3"/>
      <c r="Z18" s="45" t="s">
        <v>62</v>
      </c>
      <c r="AA18" s="45" t="s">
        <v>63</v>
      </c>
      <c r="AB18" s="48">
        <v>171878.41800343292</v>
      </c>
      <c r="AC18" s="3"/>
      <c r="AD18" s="3"/>
      <c r="AE18" s="3"/>
      <c r="AF18" s="45" t="s">
        <v>62</v>
      </c>
      <c r="AG18" s="45" t="s">
        <v>63</v>
      </c>
      <c r="AH18" s="48">
        <f>SUM(D18,H18,L18,P18,T18,X18,AB18)</f>
        <v>761813.8221</v>
      </c>
      <c r="AI18" s="3"/>
      <c r="AJ18" s="3"/>
      <c r="AK18" s="3"/>
    </row>
    <row r="19" ht="12.75" customHeight="1">
      <c r="A19" s="3"/>
      <c r="B19" s="45" t="s">
        <v>64</v>
      </c>
      <c r="C19" s="45" t="s">
        <v>65</v>
      </c>
      <c r="D19" s="47">
        <f>D17+D18</f>
        <v>10695672.95</v>
      </c>
      <c r="E19" s="3"/>
      <c r="F19" s="45" t="s">
        <v>64</v>
      </c>
      <c r="G19" s="45" t="s">
        <v>65</v>
      </c>
      <c r="H19" s="47">
        <f>H17+H18</f>
        <v>21311238.43</v>
      </c>
      <c r="I19" s="3"/>
      <c r="J19" s="45" t="s">
        <v>64</v>
      </c>
      <c r="K19" s="45" t="s">
        <v>65</v>
      </c>
      <c r="L19" s="47">
        <f>L17+L18</f>
        <v>35971331.42</v>
      </c>
      <c r="M19" s="3"/>
      <c r="N19" s="45" t="s">
        <v>64</v>
      </c>
      <c r="O19" s="45" t="s">
        <v>65</v>
      </c>
      <c r="P19" s="47">
        <f>P17+P18</f>
        <v>2820674.335</v>
      </c>
      <c r="Q19" s="3"/>
      <c r="R19" s="45" t="s">
        <v>64</v>
      </c>
      <c r="S19" s="45" t="s">
        <v>65</v>
      </c>
      <c r="T19" s="47">
        <f>T17+T18</f>
        <v>4546996.548</v>
      </c>
      <c r="U19" s="3"/>
      <c r="V19" s="45" t="s">
        <v>64</v>
      </c>
      <c r="W19" s="45" t="s">
        <v>65</v>
      </c>
      <c r="X19" s="47">
        <f>X17+X18</f>
        <v>2087507.424</v>
      </c>
      <c r="Y19" s="3"/>
      <c r="Z19" s="45" t="s">
        <v>64</v>
      </c>
      <c r="AA19" s="45" t="s">
        <v>65</v>
      </c>
      <c r="AB19" s="47">
        <f>AB17+AB18</f>
        <v>19089884.57</v>
      </c>
      <c r="AC19" s="3"/>
      <c r="AD19" s="3"/>
      <c r="AE19" s="3"/>
      <c r="AF19" s="45" t="s">
        <v>64</v>
      </c>
      <c r="AG19" s="45" t="s">
        <v>65</v>
      </c>
      <c r="AH19" s="47">
        <f>AH17+AH18</f>
        <v>96523305.67</v>
      </c>
      <c r="AI19" s="3"/>
      <c r="AJ19" s="3"/>
      <c r="AK19" s="3"/>
    </row>
    <row r="20" ht="12.75" customHeight="1">
      <c r="A20" s="3"/>
      <c r="B20" s="45" t="s">
        <v>66</v>
      </c>
      <c r="C20" s="45" t="s">
        <v>67</v>
      </c>
      <c r="D20" s="48">
        <v>1.2610877059605954E7</v>
      </c>
      <c r="E20" s="3"/>
      <c r="F20" s="45" t="s">
        <v>66</v>
      </c>
      <c r="G20" s="45" t="s">
        <v>67</v>
      </c>
      <c r="H20" s="48">
        <v>2.6875723460808925E7</v>
      </c>
      <c r="I20" s="3"/>
      <c r="J20" s="45" t="s">
        <v>66</v>
      </c>
      <c r="K20" s="45" t="s">
        <v>67</v>
      </c>
      <c r="L20" s="48">
        <v>3.339790735742035E7</v>
      </c>
      <c r="M20" s="3"/>
      <c r="N20" s="45" t="s">
        <v>66</v>
      </c>
      <c r="O20" s="45" t="s">
        <v>67</v>
      </c>
      <c r="P20" s="48">
        <v>3270968.378590218</v>
      </c>
      <c r="Q20" s="3"/>
      <c r="R20" s="45" t="s">
        <v>66</v>
      </c>
      <c r="S20" s="45" t="s">
        <v>67</v>
      </c>
      <c r="T20" s="48">
        <v>4264775.721555298</v>
      </c>
      <c r="U20" s="3"/>
      <c r="V20" s="45" t="s">
        <v>66</v>
      </c>
      <c r="W20" s="45" t="s">
        <v>67</v>
      </c>
      <c r="X20" s="48">
        <v>2208348.960955273</v>
      </c>
      <c r="Y20" s="3"/>
      <c r="Z20" s="45" t="s">
        <v>66</v>
      </c>
      <c r="AA20" s="45" t="s">
        <v>67</v>
      </c>
      <c r="AB20" s="48">
        <v>1.007127349019538E7</v>
      </c>
      <c r="AC20" s="3"/>
      <c r="AD20" s="3"/>
      <c r="AE20" s="3"/>
      <c r="AF20" s="45" t="s">
        <v>66</v>
      </c>
      <c r="AG20" s="45" t="s">
        <v>67</v>
      </c>
      <c r="AH20" s="48">
        <f t="shared" ref="AH20:AH28" si="2">SUM(D20,H20,L20,P20,T20,X20,AB20)</f>
        <v>92699874.43</v>
      </c>
      <c r="AI20" s="3"/>
      <c r="AJ20" s="3"/>
      <c r="AK20" s="3"/>
    </row>
    <row r="21" ht="12.75" customHeight="1">
      <c r="A21" s="3"/>
      <c r="B21" s="45" t="s">
        <v>68</v>
      </c>
      <c r="C21" s="45" t="s">
        <v>69</v>
      </c>
      <c r="D21" s="48"/>
      <c r="E21" s="3"/>
      <c r="F21" s="45" t="s">
        <v>68</v>
      </c>
      <c r="G21" s="45" t="s">
        <v>69</v>
      </c>
      <c r="H21" s="48"/>
      <c r="I21" s="3"/>
      <c r="J21" s="45" t="s">
        <v>68</v>
      </c>
      <c r="K21" s="45" t="s">
        <v>69</v>
      </c>
      <c r="L21" s="48"/>
      <c r="M21" s="3"/>
      <c r="N21" s="45" t="s">
        <v>68</v>
      </c>
      <c r="O21" s="45" t="s">
        <v>69</v>
      </c>
      <c r="P21" s="48"/>
      <c r="Q21" s="3"/>
      <c r="R21" s="45" t="s">
        <v>68</v>
      </c>
      <c r="S21" s="45" t="s">
        <v>69</v>
      </c>
      <c r="T21" s="48"/>
      <c r="U21" s="3"/>
      <c r="V21" s="45" t="s">
        <v>68</v>
      </c>
      <c r="W21" s="45" t="s">
        <v>69</v>
      </c>
      <c r="X21" s="48"/>
      <c r="Y21" s="3"/>
      <c r="Z21" s="45" t="s">
        <v>68</v>
      </c>
      <c r="AA21" s="45" t="s">
        <v>69</v>
      </c>
      <c r="AB21" s="48"/>
      <c r="AC21" s="3"/>
      <c r="AD21" s="3"/>
      <c r="AE21" s="3"/>
      <c r="AF21" s="45" t="s">
        <v>68</v>
      </c>
      <c r="AG21" s="45" t="s">
        <v>69</v>
      </c>
      <c r="AH21" s="48">
        <f t="shared" si="2"/>
        <v>0</v>
      </c>
      <c r="AI21" s="3"/>
      <c r="AJ21" s="3"/>
      <c r="AK21" s="3"/>
    </row>
    <row r="22" ht="12.75" customHeight="1">
      <c r="A22" s="3"/>
      <c r="B22" s="45" t="s">
        <v>70</v>
      </c>
      <c r="C22" s="45" t="s">
        <v>71</v>
      </c>
      <c r="D22" s="48"/>
      <c r="E22" s="3"/>
      <c r="F22" s="45" t="s">
        <v>70</v>
      </c>
      <c r="G22" s="45" t="s">
        <v>71</v>
      </c>
      <c r="H22" s="48"/>
      <c r="I22" s="3"/>
      <c r="J22" s="45" t="s">
        <v>70</v>
      </c>
      <c r="K22" s="45" t="s">
        <v>71</v>
      </c>
      <c r="L22" s="48"/>
      <c r="M22" s="3"/>
      <c r="N22" s="45" t="s">
        <v>70</v>
      </c>
      <c r="O22" s="45" t="s">
        <v>71</v>
      </c>
      <c r="P22" s="48"/>
      <c r="Q22" s="3"/>
      <c r="R22" s="45" t="s">
        <v>70</v>
      </c>
      <c r="S22" s="45" t="s">
        <v>71</v>
      </c>
      <c r="T22" s="48"/>
      <c r="U22" s="3"/>
      <c r="V22" s="45" t="s">
        <v>70</v>
      </c>
      <c r="W22" s="45" t="s">
        <v>71</v>
      </c>
      <c r="X22" s="48"/>
      <c r="Y22" s="3"/>
      <c r="Z22" s="45" t="s">
        <v>70</v>
      </c>
      <c r="AA22" s="45" t="s">
        <v>71</v>
      </c>
      <c r="AB22" s="48"/>
      <c r="AC22" s="3"/>
      <c r="AD22" s="3"/>
      <c r="AE22" s="3"/>
      <c r="AF22" s="45" t="s">
        <v>70</v>
      </c>
      <c r="AG22" s="45" t="s">
        <v>71</v>
      </c>
      <c r="AH22" s="48">
        <f t="shared" si="2"/>
        <v>0</v>
      </c>
      <c r="AI22" s="3"/>
      <c r="AJ22" s="3"/>
      <c r="AK22" s="3"/>
    </row>
    <row r="23" ht="12.75" customHeight="1">
      <c r="A23" s="3"/>
      <c r="B23" s="45" t="s">
        <v>72</v>
      </c>
      <c r="C23" s="45" t="s">
        <v>73</v>
      </c>
      <c r="D23" s="48"/>
      <c r="E23" s="3"/>
      <c r="F23" s="45" t="s">
        <v>72</v>
      </c>
      <c r="G23" s="45" t="s">
        <v>73</v>
      </c>
      <c r="H23" s="48"/>
      <c r="I23" s="3"/>
      <c r="J23" s="45" t="s">
        <v>72</v>
      </c>
      <c r="K23" s="45" t="s">
        <v>73</v>
      </c>
      <c r="L23" s="48"/>
      <c r="M23" s="3"/>
      <c r="N23" s="45" t="s">
        <v>72</v>
      </c>
      <c r="O23" s="45" t="s">
        <v>73</v>
      </c>
      <c r="P23" s="48"/>
      <c r="Q23" s="3"/>
      <c r="R23" s="45" t="s">
        <v>72</v>
      </c>
      <c r="S23" s="45" t="s">
        <v>73</v>
      </c>
      <c r="T23" s="48"/>
      <c r="U23" s="3"/>
      <c r="V23" s="45" t="s">
        <v>72</v>
      </c>
      <c r="W23" s="45" t="s">
        <v>73</v>
      </c>
      <c r="X23" s="48"/>
      <c r="Y23" s="3"/>
      <c r="Z23" s="45" t="s">
        <v>72</v>
      </c>
      <c r="AA23" s="45" t="s">
        <v>73</v>
      </c>
      <c r="AB23" s="48"/>
      <c r="AC23" s="3"/>
      <c r="AD23" s="3"/>
      <c r="AE23" s="3"/>
      <c r="AF23" s="45" t="s">
        <v>72</v>
      </c>
      <c r="AG23" s="45" t="s">
        <v>73</v>
      </c>
      <c r="AH23" s="48">
        <f t="shared" si="2"/>
        <v>0</v>
      </c>
      <c r="AI23" s="3"/>
      <c r="AJ23" s="3"/>
      <c r="AK23" s="3"/>
    </row>
    <row r="24" ht="12.75" customHeight="1">
      <c r="A24" s="3"/>
      <c r="B24" s="45" t="s">
        <v>74</v>
      </c>
      <c r="C24" s="45" t="s">
        <v>75</v>
      </c>
      <c r="D24" s="48"/>
      <c r="E24" s="3"/>
      <c r="F24" s="45" t="s">
        <v>74</v>
      </c>
      <c r="G24" s="45" t="s">
        <v>75</v>
      </c>
      <c r="H24" s="48"/>
      <c r="I24" s="3"/>
      <c r="J24" s="45" t="s">
        <v>74</v>
      </c>
      <c r="K24" s="45" t="s">
        <v>75</v>
      </c>
      <c r="L24" s="48"/>
      <c r="M24" s="3"/>
      <c r="N24" s="45" t="s">
        <v>74</v>
      </c>
      <c r="O24" s="45" t="s">
        <v>75</v>
      </c>
      <c r="P24" s="48"/>
      <c r="Q24" s="3"/>
      <c r="R24" s="45" t="s">
        <v>74</v>
      </c>
      <c r="S24" s="45" t="s">
        <v>75</v>
      </c>
      <c r="T24" s="48"/>
      <c r="U24" s="3"/>
      <c r="V24" s="45" t="s">
        <v>74</v>
      </c>
      <c r="W24" s="45" t="s">
        <v>75</v>
      </c>
      <c r="X24" s="48"/>
      <c r="Y24" s="3"/>
      <c r="Z24" s="45" t="s">
        <v>74</v>
      </c>
      <c r="AA24" s="45" t="s">
        <v>75</v>
      </c>
      <c r="AB24" s="48"/>
      <c r="AC24" s="3"/>
      <c r="AD24" s="3"/>
      <c r="AE24" s="3"/>
      <c r="AF24" s="45" t="s">
        <v>74</v>
      </c>
      <c r="AG24" s="45" t="s">
        <v>75</v>
      </c>
      <c r="AH24" s="48">
        <f t="shared" si="2"/>
        <v>0</v>
      </c>
      <c r="AI24" s="3"/>
      <c r="AJ24" s="3"/>
      <c r="AK24" s="3"/>
    </row>
    <row r="25" ht="12.75" customHeight="1">
      <c r="A25" s="3"/>
      <c r="B25" s="45" t="s">
        <v>76</v>
      </c>
      <c r="C25" s="45" t="s">
        <v>77</v>
      </c>
      <c r="D25" s="48">
        <v>404106.14944377326</v>
      </c>
      <c r="E25" s="3"/>
      <c r="F25" s="45" t="s">
        <v>76</v>
      </c>
      <c r="G25" s="45" t="s">
        <v>77</v>
      </c>
      <c r="H25" s="48">
        <v>782053.8859791838</v>
      </c>
      <c r="I25" s="3"/>
      <c r="J25" s="45" t="s">
        <v>76</v>
      </c>
      <c r="K25" s="45" t="s">
        <v>77</v>
      </c>
      <c r="L25" s="48">
        <v>1478340.027446881</v>
      </c>
      <c r="M25" s="3"/>
      <c r="N25" s="45" t="s">
        <v>76</v>
      </c>
      <c r="O25" s="45" t="s">
        <v>77</v>
      </c>
      <c r="P25" s="48">
        <v>107296.12602866291</v>
      </c>
      <c r="Q25" s="3"/>
      <c r="R25" s="45" t="s">
        <v>76</v>
      </c>
      <c r="S25" s="45" t="s">
        <v>77</v>
      </c>
      <c r="T25" s="48">
        <v>186301.33555928533</v>
      </c>
      <c r="U25" s="3"/>
      <c r="V25" s="45" t="s">
        <v>76</v>
      </c>
      <c r="W25" s="45" t="s">
        <v>77</v>
      </c>
      <c r="X25" s="48">
        <v>82217.25655247462</v>
      </c>
      <c r="Y25" s="3"/>
      <c r="Z25" s="45" t="s">
        <v>76</v>
      </c>
      <c r="AA25" s="45" t="s">
        <v>77</v>
      </c>
      <c r="AB25" s="48">
        <v>885799.5149664637</v>
      </c>
      <c r="AC25" s="3"/>
      <c r="AD25" s="3"/>
      <c r="AE25" s="3"/>
      <c r="AF25" s="45" t="s">
        <v>76</v>
      </c>
      <c r="AG25" s="45" t="s">
        <v>77</v>
      </c>
      <c r="AH25" s="48">
        <f t="shared" si="2"/>
        <v>3926114.296</v>
      </c>
      <c r="AI25" s="3"/>
      <c r="AJ25" s="49"/>
      <c r="AK25" s="3"/>
    </row>
    <row r="26" ht="12.75" customHeight="1">
      <c r="A26" s="3"/>
      <c r="B26" s="45" t="s">
        <v>78</v>
      </c>
      <c r="C26" s="45" t="s">
        <v>79</v>
      </c>
      <c r="D26" s="48"/>
      <c r="E26" s="3"/>
      <c r="F26" s="45" t="s">
        <v>78</v>
      </c>
      <c r="G26" s="45" t="s">
        <v>79</v>
      </c>
      <c r="H26" s="48"/>
      <c r="I26" s="3"/>
      <c r="J26" s="45" t="s">
        <v>78</v>
      </c>
      <c r="K26" s="45" t="s">
        <v>79</v>
      </c>
      <c r="L26" s="48"/>
      <c r="M26" s="3"/>
      <c r="N26" s="45" t="s">
        <v>78</v>
      </c>
      <c r="O26" s="45" t="s">
        <v>79</v>
      </c>
      <c r="P26" s="48"/>
      <c r="Q26" s="3"/>
      <c r="R26" s="45" t="s">
        <v>78</v>
      </c>
      <c r="S26" s="45" t="s">
        <v>79</v>
      </c>
      <c r="T26" s="48"/>
      <c r="U26" s="3"/>
      <c r="V26" s="45" t="s">
        <v>78</v>
      </c>
      <c r="W26" s="45" t="s">
        <v>79</v>
      </c>
      <c r="X26" s="48"/>
      <c r="Y26" s="3"/>
      <c r="Z26" s="45" t="s">
        <v>78</v>
      </c>
      <c r="AA26" s="45" t="s">
        <v>79</v>
      </c>
      <c r="AB26" s="48"/>
      <c r="AC26" s="3"/>
      <c r="AD26" s="3"/>
      <c r="AE26" s="3"/>
      <c r="AF26" s="45" t="s">
        <v>78</v>
      </c>
      <c r="AG26" s="45" t="s">
        <v>79</v>
      </c>
      <c r="AH26" s="48">
        <f t="shared" si="2"/>
        <v>0</v>
      </c>
      <c r="AI26" s="3"/>
      <c r="AJ26" s="3"/>
      <c r="AK26" s="3"/>
    </row>
    <row r="27" ht="12.75" customHeight="1">
      <c r="A27" s="3"/>
      <c r="B27" s="45" t="s">
        <v>80</v>
      </c>
      <c r="C27" s="45" t="s">
        <v>81</v>
      </c>
      <c r="D27" s="48"/>
      <c r="E27" s="3"/>
      <c r="F27" s="45" t="s">
        <v>80</v>
      </c>
      <c r="G27" s="45" t="s">
        <v>81</v>
      </c>
      <c r="H27" s="48"/>
      <c r="I27" s="3"/>
      <c r="J27" s="45" t="s">
        <v>80</v>
      </c>
      <c r="K27" s="45" t="s">
        <v>81</v>
      </c>
      <c r="L27" s="48"/>
      <c r="M27" s="3"/>
      <c r="N27" s="45" t="s">
        <v>80</v>
      </c>
      <c r="O27" s="45" t="s">
        <v>81</v>
      </c>
      <c r="P27" s="48"/>
      <c r="Q27" s="3"/>
      <c r="R27" s="45" t="s">
        <v>80</v>
      </c>
      <c r="S27" s="45" t="s">
        <v>81</v>
      </c>
      <c r="T27" s="48"/>
      <c r="U27" s="3"/>
      <c r="V27" s="45" t="s">
        <v>80</v>
      </c>
      <c r="W27" s="45" t="s">
        <v>81</v>
      </c>
      <c r="X27" s="48"/>
      <c r="Y27" s="3"/>
      <c r="Z27" s="45" t="s">
        <v>80</v>
      </c>
      <c r="AA27" s="45" t="s">
        <v>81</v>
      </c>
      <c r="AB27" s="48"/>
      <c r="AC27" s="3"/>
      <c r="AD27" s="3"/>
      <c r="AE27" s="3"/>
      <c r="AF27" s="45" t="s">
        <v>80</v>
      </c>
      <c r="AG27" s="45" t="s">
        <v>81</v>
      </c>
      <c r="AH27" s="48">
        <f t="shared" si="2"/>
        <v>0</v>
      </c>
      <c r="AI27" s="3"/>
      <c r="AJ27" s="3"/>
      <c r="AK27" s="3"/>
    </row>
    <row r="28" ht="12.75" customHeight="1">
      <c r="A28" s="3"/>
      <c r="B28" s="45" t="s">
        <v>82</v>
      </c>
      <c r="C28" s="45" t="s">
        <v>83</v>
      </c>
      <c r="D28" s="48"/>
      <c r="E28" s="3"/>
      <c r="F28" s="45" t="s">
        <v>82</v>
      </c>
      <c r="G28" s="45" t="s">
        <v>83</v>
      </c>
      <c r="H28" s="48"/>
      <c r="I28" s="3"/>
      <c r="J28" s="45" t="s">
        <v>82</v>
      </c>
      <c r="K28" s="45" t="s">
        <v>83</v>
      </c>
      <c r="L28" s="48"/>
      <c r="M28" s="3"/>
      <c r="N28" s="45" t="s">
        <v>82</v>
      </c>
      <c r="O28" s="45" t="s">
        <v>83</v>
      </c>
      <c r="P28" s="48"/>
      <c r="Q28" s="3"/>
      <c r="R28" s="45" t="s">
        <v>82</v>
      </c>
      <c r="S28" s="45" t="s">
        <v>83</v>
      </c>
      <c r="T28" s="48"/>
      <c r="U28" s="3"/>
      <c r="V28" s="45" t="s">
        <v>82</v>
      </c>
      <c r="W28" s="45" t="s">
        <v>83</v>
      </c>
      <c r="X28" s="48"/>
      <c r="Y28" s="3"/>
      <c r="Z28" s="45" t="s">
        <v>82</v>
      </c>
      <c r="AA28" s="45" t="s">
        <v>83</v>
      </c>
      <c r="AB28" s="48"/>
      <c r="AC28" s="3"/>
      <c r="AD28" s="3"/>
      <c r="AE28" s="3"/>
      <c r="AF28" s="45" t="s">
        <v>82</v>
      </c>
      <c r="AG28" s="45" t="s">
        <v>83</v>
      </c>
      <c r="AH28" s="48">
        <f t="shared" si="2"/>
        <v>0</v>
      </c>
      <c r="AI28" s="3"/>
      <c r="AJ28" s="3"/>
      <c r="AK28" s="3"/>
    </row>
    <row r="29" ht="12.75" customHeight="1">
      <c r="A29" s="3"/>
      <c r="B29" s="45" t="s">
        <v>84</v>
      </c>
      <c r="C29" s="45" t="s">
        <v>85</v>
      </c>
      <c r="D29" s="47">
        <f>SUM(D20:D28)</f>
        <v>13014983.21</v>
      </c>
      <c r="E29" s="3"/>
      <c r="F29" s="45" t="s">
        <v>84</v>
      </c>
      <c r="G29" s="45" t="s">
        <v>85</v>
      </c>
      <c r="H29" s="47">
        <f>SUM(H20:H28)</f>
        <v>27657777.35</v>
      </c>
      <c r="I29" s="3"/>
      <c r="J29" s="45" t="s">
        <v>84</v>
      </c>
      <c r="K29" s="45" t="s">
        <v>85</v>
      </c>
      <c r="L29" s="47">
        <f>SUM(L20:L28)</f>
        <v>34876247.38</v>
      </c>
      <c r="M29" s="3"/>
      <c r="N29" s="45" t="s">
        <v>84</v>
      </c>
      <c r="O29" s="45" t="s">
        <v>85</v>
      </c>
      <c r="P29" s="47">
        <f>SUM(P20:P28)</f>
        <v>3378264.505</v>
      </c>
      <c r="Q29" s="3"/>
      <c r="R29" s="45" t="s">
        <v>84</v>
      </c>
      <c r="S29" s="45" t="s">
        <v>85</v>
      </c>
      <c r="T29" s="47">
        <f>SUM(T20:T28)</f>
        <v>4451077.057</v>
      </c>
      <c r="U29" s="3"/>
      <c r="V29" s="45" t="s">
        <v>84</v>
      </c>
      <c r="W29" s="45" t="s">
        <v>85</v>
      </c>
      <c r="X29" s="47">
        <f>SUM(X20:X28)</f>
        <v>2290566.218</v>
      </c>
      <c r="Y29" s="3"/>
      <c r="Z29" s="45" t="s">
        <v>84</v>
      </c>
      <c r="AA29" s="45" t="s">
        <v>85</v>
      </c>
      <c r="AB29" s="47">
        <f>SUM(AB20:AB28)</f>
        <v>10957073.01</v>
      </c>
      <c r="AC29" s="3"/>
      <c r="AD29" s="3"/>
      <c r="AE29" s="3"/>
      <c r="AF29" s="45" t="s">
        <v>84</v>
      </c>
      <c r="AG29" s="45" t="s">
        <v>85</v>
      </c>
      <c r="AH29" s="47">
        <f>SUM(AH20:AH28)</f>
        <v>96625988.73</v>
      </c>
      <c r="AI29" s="3"/>
      <c r="AJ29" s="3"/>
      <c r="AK29" s="3"/>
    </row>
    <row r="30" ht="12.75" customHeight="1">
      <c r="A30" s="3"/>
      <c r="B30" s="45" t="s">
        <v>86</v>
      </c>
      <c r="C30" s="45" t="s">
        <v>87</v>
      </c>
      <c r="D30" s="50">
        <f>IF(D19=0,0,D29/D19)</f>
        <v>1.21684566</v>
      </c>
      <c r="E30" s="3"/>
      <c r="F30" s="45" t="s">
        <v>86</v>
      </c>
      <c r="G30" s="45" t="s">
        <v>87</v>
      </c>
      <c r="H30" s="50">
        <f>IF(H19=0,0,H29/H19)</f>
        <v>1.297802445</v>
      </c>
      <c r="I30" s="3"/>
      <c r="J30" s="45" t="s">
        <v>86</v>
      </c>
      <c r="K30" s="45" t="s">
        <v>87</v>
      </c>
      <c r="L30" s="50">
        <f>IF(L19=0,0,L29/L19)</f>
        <v>0.9695567557</v>
      </c>
      <c r="M30" s="3"/>
      <c r="N30" s="45" t="s">
        <v>86</v>
      </c>
      <c r="O30" s="45" t="s">
        <v>87</v>
      </c>
      <c r="P30" s="50">
        <f>IF(P19=0,0,P29/P19)</f>
        <v>1.19767974</v>
      </c>
      <c r="Q30" s="3"/>
      <c r="R30" s="45" t="s">
        <v>86</v>
      </c>
      <c r="S30" s="45" t="s">
        <v>87</v>
      </c>
      <c r="T30" s="50">
        <f>IF(T19=0,0,T29/T19)</f>
        <v>0.9789048683</v>
      </c>
      <c r="U30" s="3"/>
      <c r="V30" s="45" t="s">
        <v>86</v>
      </c>
      <c r="W30" s="45" t="s">
        <v>87</v>
      </c>
      <c r="X30" s="50">
        <f>IF(X19=0,0,X29/X19)</f>
        <v>1.097273328</v>
      </c>
      <c r="Y30" s="3"/>
      <c r="Z30" s="45" t="s">
        <v>86</v>
      </c>
      <c r="AA30" s="45" t="s">
        <v>87</v>
      </c>
      <c r="AB30" s="50">
        <f>IF(AB19=0,0,AB29/AB19)</f>
        <v>0.5739727217</v>
      </c>
      <c r="AC30" s="3"/>
      <c r="AD30" s="3"/>
      <c r="AE30" s="3"/>
      <c r="AF30" s="45" t="s">
        <v>86</v>
      </c>
      <c r="AG30" s="45" t="s">
        <v>87</v>
      </c>
      <c r="AH30" s="50">
        <f>IF(AH19=0,0,AH29/AH19)</f>
        <v>1.001063816</v>
      </c>
      <c r="AI30" s="3"/>
      <c r="AJ30" s="3"/>
      <c r="AK30" s="3"/>
    </row>
    <row r="31" ht="12.75" customHeight="1">
      <c r="A31" s="3"/>
      <c r="B31" s="45" t="s">
        <v>88</v>
      </c>
      <c r="C31" s="45" t="s">
        <v>89</v>
      </c>
      <c r="D31" s="51">
        <v>0.85</v>
      </c>
      <c r="E31" s="3"/>
      <c r="F31" s="45" t="s">
        <v>88</v>
      </c>
      <c r="G31" s="45" t="s">
        <v>89</v>
      </c>
      <c r="H31" s="51">
        <v>0.85</v>
      </c>
      <c r="I31" s="3"/>
      <c r="J31" s="45" t="s">
        <v>88</v>
      </c>
      <c r="K31" s="45" t="s">
        <v>89</v>
      </c>
      <c r="L31" s="51">
        <v>0.85</v>
      </c>
      <c r="M31" s="3"/>
      <c r="N31" s="45" t="s">
        <v>88</v>
      </c>
      <c r="O31" s="45" t="s">
        <v>89</v>
      </c>
      <c r="P31" s="51">
        <v>0.85</v>
      </c>
      <c r="Q31" s="3"/>
      <c r="R31" s="45" t="s">
        <v>88</v>
      </c>
      <c r="S31" s="45" t="s">
        <v>89</v>
      </c>
      <c r="T31" s="51">
        <v>0.85</v>
      </c>
      <c r="U31" s="3"/>
      <c r="V31" s="45" t="s">
        <v>88</v>
      </c>
      <c r="W31" s="45" t="s">
        <v>89</v>
      </c>
      <c r="X31" s="51">
        <v>0.85</v>
      </c>
      <c r="Y31" s="3"/>
      <c r="Z31" s="45" t="s">
        <v>88</v>
      </c>
      <c r="AA31" s="45" t="s">
        <v>89</v>
      </c>
      <c r="AB31" s="51">
        <v>0.85</v>
      </c>
      <c r="AC31" s="3"/>
      <c r="AD31" s="3"/>
      <c r="AE31" s="3"/>
      <c r="AF31" s="45" t="s">
        <v>88</v>
      </c>
      <c r="AG31" s="45" t="s">
        <v>89</v>
      </c>
      <c r="AH31" s="52">
        <f>$D31</f>
        <v>0.85</v>
      </c>
      <c r="AI31" s="3"/>
      <c r="AJ31" s="3"/>
      <c r="AK31" s="3"/>
    </row>
    <row r="32" ht="12.75" customHeight="1">
      <c r="A32" s="3"/>
      <c r="B32" s="53" t="s">
        <v>90</v>
      </c>
      <c r="C32" s="54" t="s">
        <v>91</v>
      </c>
      <c r="D32" s="55">
        <f>IF(D31-D30&lt;0,0,D31-D30)</f>
        <v>0</v>
      </c>
      <c r="E32" s="3"/>
      <c r="F32" s="53" t="s">
        <v>90</v>
      </c>
      <c r="G32" s="54" t="s">
        <v>91</v>
      </c>
      <c r="H32" s="55">
        <f>IF(H31-H30&lt;0,0,H31-H30)</f>
        <v>0</v>
      </c>
      <c r="I32" s="3"/>
      <c r="J32" s="53" t="s">
        <v>90</v>
      </c>
      <c r="K32" s="54" t="s">
        <v>91</v>
      </c>
      <c r="L32" s="55">
        <f>IF(L31-L30&lt;0,0,L31-L30)</f>
        <v>0</v>
      </c>
      <c r="M32" s="3"/>
      <c r="N32" s="53" t="s">
        <v>90</v>
      </c>
      <c r="O32" s="54" t="s">
        <v>91</v>
      </c>
      <c r="P32" s="55">
        <f>IF(P31-P30&lt;0,0,P31-P30)</f>
        <v>0</v>
      </c>
      <c r="Q32" s="3"/>
      <c r="R32" s="53" t="s">
        <v>90</v>
      </c>
      <c r="S32" s="54" t="s">
        <v>91</v>
      </c>
      <c r="T32" s="55">
        <f>IF(T31-T30&lt;0,0,T31-T30)</f>
        <v>0</v>
      </c>
      <c r="U32" s="3"/>
      <c r="V32" s="53" t="s">
        <v>90</v>
      </c>
      <c r="W32" s="54" t="s">
        <v>91</v>
      </c>
      <c r="X32" s="55">
        <f>IF(X31-X30&lt;0,0,X31-X30)</f>
        <v>0</v>
      </c>
      <c r="Y32" s="3"/>
      <c r="Z32" s="53" t="s">
        <v>90</v>
      </c>
      <c r="AA32" s="54" t="s">
        <v>91</v>
      </c>
      <c r="AB32" s="55">
        <f>IF(AB31-AB30&lt;0,0,AB31-AB30)</f>
        <v>0.2760272783</v>
      </c>
      <c r="AC32" s="3"/>
      <c r="AD32" s="3"/>
      <c r="AE32" s="3"/>
      <c r="AF32" s="53" t="s">
        <v>90</v>
      </c>
      <c r="AG32" s="54" t="s">
        <v>91</v>
      </c>
      <c r="AH32" s="55">
        <f>IF(AH31-AH30&lt;0,0,AH31-AH30)</f>
        <v>0</v>
      </c>
      <c r="AI32" s="3"/>
      <c r="AJ32" s="3"/>
      <c r="AK32" s="3"/>
    </row>
    <row r="33" ht="12.75" customHeight="1">
      <c r="A33" s="3"/>
      <c r="B33" s="56" t="s">
        <v>92</v>
      </c>
      <c r="C33" s="56" t="s">
        <v>93</v>
      </c>
      <c r="D33" s="57">
        <f>IF(D32=0,0,D19-(D29/D31))</f>
        <v>0</v>
      </c>
      <c r="E33" s="3"/>
      <c r="F33" s="56" t="s">
        <v>92</v>
      </c>
      <c r="G33" s="56" t="s">
        <v>93</v>
      </c>
      <c r="H33" s="57">
        <f>IF(H32=0,0,H19-(H29/H31))</f>
        <v>0</v>
      </c>
      <c r="I33" s="3"/>
      <c r="J33" s="56" t="s">
        <v>92</v>
      </c>
      <c r="K33" s="56" t="s">
        <v>93</v>
      </c>
      <c r="L33" s="57">
        <f>IF(L32=0,0,L19-(L29/L31))</f>
        <v>0</v>
      </c>
      <c r="M33" s="3"/>
      <c r="N33" s="56" t="s">
        <v>92</v>
      </c>
      <c r="O33" s="56" t="s">
        <v>93</v>
      </c>
      <c r="P33" s="57">
        <f>IF(P32=0,0,P19-(P29/P31))</f>
        <v>0</v>
      </c>
      <c r="Q33" s="3"/>
      <c r="R33" s="56" t="s">
        <v>92</v>
      </c>
      <c r="S33" s="56" t="s">
        <v>93</v>
      </c>
      <c r="T33" s="57">
        <f>IF(T32=0,0,T19-(T29/T31))</f>
        <v>0</v>
      </c>
      <c r="U33" s="3"/>
      <c r="V33" s="56" t="s">
        <v>92</v>
      </c>
      <c r="W33" s="56" t="s">
        <v>93</v>
      </c>
      <c r="X33" s="57">
        <f>IF(X32=0,0,X19-(X29/X31))</f>
        <v>0</v>
      </c>
      <c r="Y33" s="3"/>
      <c r="Z33" s="56" t="s">
        <v>92</v>
      </c>
      <c r="AA33" s="56" t="s">
        <v>93</v>
      </c>
      <c r="AB33" s="57">
        <f>IF(AB32=0,0,AB19-(AB29/AB31))</f>
        <v>6199210.448</v>
      </c>
      <c r="AC33" s="3"/>
      <c r="AD33" s="3"/>
      <c r="AE33" s="3"/>
      <c r="AF33" s="56" t="s">
        <v>92</v>
      </c>
      <c r="AG33" s="56" t="s">
        <v>93</v>
      </c>
      <c r="AH33" s="57">
        <f>IF(AH32=0,0,AH19-(AH29/AH31))</f>
        <v>0</v>
      </c>
      <c r="AI33" s="3"/>
      <c r="AJ33" s="3"/>
      <c r="AK33" s="3"/>
    </row>
    <row r="34" ht="12.7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row>
    <row r="35" ht="27.75" customHeight="1">
      <c r="A35" s="3"/>
      <c r="B35" s="58" t="s">
        <v>94</v>
      </c>
      <c r="E35" s="3"/>
      <c r="F35" s="58" t="s">
        <v>94</v>
      </c>
      <c r="I35" s="3"/>
      <c r="J35" s="58" t="s">
        <v>94</v>
      </c>
      <c r="M35" s="3"/>
      <c r="N35" s="58" t="s">
        <v>94</v>
      </c>
      <c r="Q35" s="3"/>
      <c r="R35" s="58" t="s">
        <v>94</v>
      </c>
      <c r="U35" s="3"/>
      <c r="V35" s="58" t="s">
        <v>94</v>
      </c>
      <c r="Y35" s="3"/>
      <c r="Z35" s="58" t="s">
        <v>94</v>
      </c>
      <c r="AC35" s="3"/>
      <c r="AD35" s="3"/>
      <c r="AE35" s="3"/>
      <c r="AF35" s="58" t="s">
        <v>94</v>
      </c>
      <c r="AI35" s="3"/>
      <c r="AJ35" s="3"/>
      <c r="AK35" s="3"/>
    </row>
    <row r="36" ht="12.75" customHeight="1">
      <c r="A36" s="3"/>
      <c r="B36" s="59" t="s">
        <v>95</v>
      </c>
      <c r="C36" s="60"/>
      <c r="D36" s="61"/>
      <c r="F36" s="59" t="s">
        <v>95</v>
      </c>
      <c r="G36" s="60"/>
      <c r="H36" s="61"/>
      <c r="I36" s="3"/>
      <c r="J36" s="59" t="s">
        <v>95</v>
      </c>
      <c r="K36" s="60"/>
      <c r="L36" s="61"/>
      <c r="M36" s="3"/>
      <c r="N36" s="59" t="s">
        <v>95</v>
      </c>
      <c r="O36" s="60"/>
      <c r="P36" s="61"/>
      <c r="Q36" s="3"/>
      <c r="R36" s="59" t="s">
        <v>95</v>
      </c>
      <c r="S36" s="60"/>
      <c r="T36" s="61"/>
      <c r="U36" s="3"/>
      <c r="V36" s="59" t="s">
        <v>95</v>
      </c>
      <c r="W36" s="60"/>
      <c r="X36" s="61"/>
      <c r="Y36" s="3"/>
      <c r="Z36" s="59" t="s">
        <v>95</v>
      </c>
      <c r="AA36" s="60"/>
      <c r="AB36" s="61"/>
      <c r="AC36" s="3"/>
      <c r="AD36" s="3"/>
      <c r="AE36" s="3"/>
      <c r="AF36" s="62" t="s">
        <v>95</v>
      </c>
      <c r="AG36" s="60"/>
      <c r="AH36" s="60"/>
      <c r="AI36" s="60"/>
      <c r="AJ36" s="60"/>
      <c r="AK36" s="61"/>
    </row>
    <row r="37" ht="12.75" customHeight="1">
      <c r="A37" s="3"/>
      <c r="B37" s="63"/>
      <c r="D37" s="64"/>
      <c r="F37" s="63"/>
      <c r="H37" s="64"/>
      <c r="I37" s="3"/>
      <c r="J37" s="63"/>
      <c r="L37" s="64"/>
      <c r="M37" s="3"/>
      <c r="N37" s="63"/>
      <c r="P37" s="64"/>
      <c r="Q37" s="3"/>
      <c r="R37" s="63"/>
      <c r="T37" s="64"/>
      <c r="U37" s="3"/>
      <c r="V37" s="63"/>
      <c r="X37" s="64"/>
      <c r="Y37" s="3"/>
      <c r="Z37" s="63"/>
      <c r="AB37" s="64"/>
      <c r="AC37" s="3"/>
      <c r="AD37" s="3"/>
      <c r="AE37" s="3"/>
      <c r="AF37" s="63"/>
      <c r="AK37" s="64"/>
    </row>
    <row r="38" ht="12.75" customHeight="1">
      <c r="A38" s="3"/>
      <c r="B38" s="63"/>
      <c r="D38" s="64"/>
      <c r="F38" s="63"/>
      <c r="H38" s="64"/>
      <c r="I38" s="3"/>
      <c r="J38" s="63"/>
      <c r="L38" s="64"/>
      <c r="M38" s="3"/>
      <c r="N38" s="63"/>
      <c r="P38" s="64"/>
      <c r="Q38" s="3"/>
      <c r="R38" s="63"/>
      <c r="T38" s="64"/>
      <c r="U38" s="3"/>
      <c r="V38" s="63"/>
      <c r="X38" s="64"/>
      <c r="Y38" s="3"/>
      <c r="Z38" s="63"/>
      <c r="AB38" s="64"/>
      <c r="AC38" s="3"/>
      <c r="AD38" s="3"/>
      <c r="AE38" s="3"/>
      <c r="AF38" s="63"/>
      <c r="AK38" s="64"/>
    </row>
    <row r="39" ht="12.75" customHeight="1">
      <c r="A39" s="3"/>
      <c r="B39" s="63"/>
      <c r="D39" s="64"/>
      <c r="F39" s="63"/>
      <c r="H39" s="64"/>
      <c r="I39" s="3"/>
      <c r="J39" s="63"/>
      <c r="L39" s="64"/>
      <c r="M39" s="3"/>
      <c r="N39" s="63"/>
      <c r="P39" s="64"/>
      <c r="Q39" s="3"/>
      <c r="R39" s="63"/>
      <c r="T39" s="64"/>
      <c r="U39" s="3"/>
      <c r="V39" s="63"/>
      <c r="X39" s="64"/>
      <c r="Y39" s="3"/>
      <c r="Z39" s="63"/>
      <c r="AB39" s="64"/>
      <c r="AC39" s="3"/>
      <c r="AD39" s="3"/>
      <c r="AE39" s="3"/>
      <c r="AF39" s="63"/>
      <c r="AK39" s="64"/>
    </row>
    <row r="40" ht="12.75" customHeight="1">
      <c r="A40" s="3"/>
      <c r="B40" s="63"/>
      <c r="D40" s="64"/>
      <c r="F40" s="63"/>
      <c r="H40" s="64"/>
      <c r="I40" s="3"/>
      <c r="J40" s="63"/>
      <c r="L40" s="64"/>
      <c r="M40" s="3"/>
      <c r="N40" s="63"/>
      <c r="P40" s="64"/>
      <c r="Q40" s="3"/>
      <c r="R40" s="63"/>
      <c r="T40" s="64"/>
      <c r="U40" s="3"/>
      <c r="V40" s="63"/>
      <c r="X40" s="64"/>
      <c r="Y40" s="3"/>
      <c r="Z40" s="63"/>
      <c r="AB40" s="64"/>
      <c r="AC40" s="3"/>
      <c r="AD40" s="3"/>
      <c r="AE40" s="3"/>
      <c r="AF40" s="63"/>
      <c r="AK40" s="64"/>
    </row>
    <row r="41" ht="12.75" customHeight="1">
      <c r="A41" s="3"/>
      <c r="B41" s="65"/>
      <c r="C41" s="66"/>
      <c r="D41" s="67"/>
      <c r="F41" s="65"/>
      <c r="G41" s="66"/>
      <c r="H41" s="67"/>
      <c r="I41" s="3"/>
      <c r="J41" s="65"/>
      <c r="K41" s="66"/>
      <c r="L41" s="67"/>
      <c r="M41" s="3"/>
      <c r="N41" s="65"/>
      <c r="O41" s="66"/>
      <c r="P41" s="67"/>
      <c r="Q41" s="3"/>
      <c r="R41" s="65"/>
      <c r="S41" s="66"/>
      <c r="T41" s="67"/>
      <c r="U41" s="3"/>
      <c r="V41" s="65"/>
      <c r="W41" s="66"/>
      <c r="X41" s="67"/>
      <c r="Y41" s="3"/>
      <c r="Z41" s="65"/>
      <c r="AA41" s="66"/>
      <c r="AB41" s="67"/>
      <c r="AC41" s="3"/>
      <c r="AD41" s="3"/>
      <c r="AE41" s="3"/>
      <c r="AF41" s="65"/>
      <c r="AG41" s="66"/>
      <c r="AH41" s="66"/>
      <c r="AI41" s="66"/>
      <c r="AJ41" s="66"/>
      <c r="AK41" s="67"/>
    </row>
    <row r="42" ht="12.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row>
    <row r="43" ht="12.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row>
    <row r="44" ht="12.7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row>
    <row r="45" ht="12.7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ht="12.7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ht="12.7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ht="12.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ht="12.7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ht="12.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ht="12.7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ht="12.7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ht="12.7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54" ht="12.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row>
    <row r="55" ht="12.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row>
    <row r="56" ht="12.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row>
    <row r="57" ht="12.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row>
    <row r="60" ht="12.7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row>
    <row r="61" ht="12.7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row>
    <row r="62" ht="12.7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row>
    <row r="63" ht="12.7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row>
    <row r="332"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row>
    <row r="333"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row>
    <row r="33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row>
    <row r="335"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row>
    <row r="336"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row>
    <row r="337"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row>
    <row r="338"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row>
    <row r="339"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row>
    <row r="340"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row>
    <row r="341"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row>
    <row r="342"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row>
    <row r="343"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row>
    <row r="34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row>
    <row r="345"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row>
    <row r="346"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row>
    <row r="347"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row>
    <row r="348"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row>
    <row r="349"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row>
    <row r="350"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row>
    <row r="351"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row>
    <row r="352"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row>
    <row r="353"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row>
    <row r="35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row>
    <row r="355"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row>
    <row r="356"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row>
    <row r="357"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row>
    <row r="358"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row>
    <row r="359"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row>
    <row r="360"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row>
    <row r="361"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row>
    <row r="362"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row>
    <row r="363"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row>
    <row r="36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row>
    <row r="365"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row>
    <row r="366"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row>
    <row r="367"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row>
    <row r="368"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row>
    <row r="369"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row>
    <row r="370"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row>
    <row r="371"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row>
    <row r="372"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row>
    <row r="373"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row>
    <row r="37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row>
    <row r="375"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row>
    <row r="376"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row>
    <row r="377"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row>
    <row r="378"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row>
    <row r="379"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row>
    <row r="380"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row>
    <row r="381"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row>
    <row r="382"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row>
    <row r="383"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row>
    <row r="38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row>
    <row r="385"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row>
    <row r="386"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row>
    <row r="387"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row>
    <row r="388"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row>
    <row r="389"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row>
    <row r="390"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row>
    <row r="391"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row>
    <row r="392"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row>
    <row r="393"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row>
    <row r="39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row>
    <row r="395"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row>
    <row r="396"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row>
    <row r="397"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row>
    <row r="398"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row>
    <row r="399"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row>
    <row r="400"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row>
    <row r="401"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row>
    <row r="402"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row>
    <row r="403"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row>
    <row r="40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row>
    <row r="405"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row>
    <row r="406"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row>
    <row r="407"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row>
    <row r="408"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row>
    <row r="409"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row>
    <row r="410"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row>
    <row r="411"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row>
    <row r="412"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row>
    <row r="413"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row>
    <row r="41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row>
    <row r="415"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row>
    <row r="416"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row>
    <row r="417"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row>
    <row r="418"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row>
    <row r="419"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row>
    <row r="420"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row>
    <row r="421"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row>
    <row r="422"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row>
    <row r="423"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row>
    <row r="4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row>
    <row r="425"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row>
    <row r="426"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row>
    <row r="427"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row>
    <row r="428"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row>
    <row r="429"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row>
    <row r="430"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row>
    <row r="431"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row>
    <row r="432"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row>
    <row r="433"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row>
    <row r="43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row>
    <row r="435"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row>
    <row r="436"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row>
    <row r="437"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row>
    <row r="438"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row>
    <row r="439"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row>
    <row r="440"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row>
    <row r="441"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row>
    <row r="442"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row>
    <row r="443"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row>
    <row r="44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row>
    <row r="445"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row>
    <row r="446"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row>
    <row r="447"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row>
    <row r="448"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row>
    <row r="449"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row>
    <row r="450"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row>
    <row r="451"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row>
    <row r="452"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row>
    <row r="453"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row>
    <row r="45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row>
    <row r="455"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row>
    <row r="456"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row>
    <row r="457"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row>
    <row r="458"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row>
    <row r="459"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row>
    <row r="460"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row>
    <row r="461"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row>
    <row r="462"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row>
    <row r="463"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row>
    <row r="46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row>
    <row r="465"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row>
    <row r="466"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row>
    <row r="467"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row>
    <row r="468"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row>
    <row r="469"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row>
    <row r="470"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row>
    <row r="471"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row>
    <row r="472"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row>
    <row r="473"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row>
    <row r="47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row>
    <row r="475"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row>
    <row r="476"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row>
    <row r="477"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row>
    <row r="478"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row>
    <row r="479"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row>
    <row r="480"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row>
    <row r="481"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row>
    <row r="482"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row>
    <row r="483"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row>
    <row r="48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row>
    <row r="485"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row>
    <row r="486"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row>
    <row r="487"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row>
    <row r="488"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row>
    <row r="489"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row>
    <row r="490"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row>
    <row r="491"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row>
    <row r="492"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row>
    <row r="493"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row>
    <row r="49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row>
    <row r="495"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row>
    <row r="496"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row>
    <row r="497"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row>
    <row r="498"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row>
    <row r="499"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row>
    <row r="500"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row>
    <row r="501"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row>
    <row r="502"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row>
    <row r="503"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row>
    <row r="50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row>
    <row r="505"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row>
    <row r="506"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row>
    <row r="507"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row>
    <row r="508"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row>
    <row r="509"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row>
    <row r="510"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row>
    <row r="511"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row>
    <row r="512"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row>
    <row r="513"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row>
    <row r="51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row>
    <row r="515"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row>
    <row r="516"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row>
    <row r="517"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row>
    <row r="518"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row>
    <row r="519"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row>
    <row r="520"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row>
    <row r="521"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row>
    <row r="522"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row>
    <row r="523"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row>
    <row r="5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row>
    <row r="525"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row>
    <row r="526"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row>
    <row r="527"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row>
    <row r="528"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row>
    <row r="529"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row>
    <row r="530"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row>
    <row r="531"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row>
    <row r="532"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row>
    <row r="533"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row>
    <row r="53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row>
    <row r="535"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row>
    <row r="536"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row>
    <row r="537"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row>
    <row r="538"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row>
    <row r="539"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row>
    <row r="540"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row>
    <row r="541"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row>
    <row r="542"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row>
    <row r="543"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row>
    <row r="54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row>
    <row r="545"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row>
    <row r="546"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row>
    <row r="547"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row>
    <row r="548"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row>
    <row r="549"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row>
    <row r="550"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row>
    <row r="551"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row>
    <row r="552"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row>
    <row r="553"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row>
    <row r="55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row>
    <row r="555"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row>
    <row r="556"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row>
    <row r="557"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row>
    <row r="558"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row>
    <row r="559"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row>
    <row r="560"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row>
    <row r="561"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row>
    <row r="562"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row>
    <row r="563"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row>
    <row r="56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row>
    <row r="565"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row>
    <row r="566"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row>
    <row r="567"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row>
    <row r="568"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row>
    <row r="569"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row>
    <row r="570"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row>
    <row r="571"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row>
    <row r="572"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row>
    <row r="573"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row>
    <row r="57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row>
    <row r="575"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row>
    <row r="576"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row>
    <row r="577"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row>
    <row r="578"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row>
    <row r="579"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row>
    <row r="580"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row>
    <row r="581"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row>
    <row r="582"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row>
    <row r="583"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row>
    <row r="58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row>
    <row r="585"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row>
    <row r="586"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row>
    <row r="587"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row>
    <row r="588"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row>
    <row r="589"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row>
    <row r="590"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row>
    <row r="591"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row>
    <row r="592"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row>
    <row r="593"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row>
    <row r="59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row>
    <row r="595"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row>
    <row r="596"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row>
    <row r="597"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row>
    <row r="598"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row>
    <row r="599"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row>
    <row r="600"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row>
    <row r="601"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row>
    <row r="602"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row>
    <row r="603"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row>
    <row r="60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row>
    <row r="605"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row>
    <row r="606"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row>
    <row r="607"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row>
    <row r="608"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row>
    <row r="609"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row>
    <row r="610"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row>
    <row r="611"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row>
    <row r="612"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row>
    <row r="613"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row>
    <row r="61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row>
    <row r="615"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row>
    <row r="616"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row>
    <row r="617"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row>
    <row r="618"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row>
    <row r="619"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row>
    <row r="620"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row>
    <row r="621"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row>
    <row r="622"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row>
    <row r="623"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row>
    <row r="6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row>
    <row r="625"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row>
    <row r="626"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row>
    <row r="627"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row>
    <row r="628"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row>
    <row r="629"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row>
    <row r="630"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row>
    <row r="631"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row>
    <row r="632"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row>
    <row r="633"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row>
    <row r="63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row>
    <row r="635"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row>
    <row r="636"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row>
    <row r="637"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row>
    <row r="638"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row>
    <row r="639"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row>
    <row r="640"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row>
    <row r="641"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row>
    <row r="642"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row>
    <row r="643"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row>
    <row r="64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row>
    <row r="645"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row>
    <row r="646"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row>
    <row r="647"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row>
    <row r="648"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row>
    <row r="649"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row>
    <row r="650"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row>
    <row r="651"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row>
    <row r="652"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row>
    <row r="653"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row>
    <row r="65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row>
    <row r="655"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row>
    <row r="656"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row>
    <row r="657"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row>
    <row r="658"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row>
    <row r="659"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row>
    <row r="660"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row>
    <row r="661"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row>
    <row r="662"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row>
    <row r="663"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row>
    <row r="66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row>
    <row r="665"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row>
    <row r="666"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row>
    <row r="667"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row>
    <row r="668"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row>
    <row r="669"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row>
    <row r="670"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row>
    <row r="671"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row>
    <row r="672"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row>
    <row r="673"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row>
    <row r="67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row>
    <row r="675"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row>
    <row r="676"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row>
    <row r="677"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row>
    <row r="678"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row>
    <row r="679"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row>
    <row r="680"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row>
    <row r="681"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row>
    <row r="682"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row>
    <row r="683"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row>
    <row r="68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row>
    <row r="685"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row>
    <row r="686"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row>
    <row r="687"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row>
    <row r="688"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row>
    <row r="689"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row>
    <row r="690"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row>
    <row r="691"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row>
    <row r="692"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row>
    <row r="693"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row>
    <row r="69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row>
    <row r="695"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row>
    <row r="696"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row>
    <row r="697"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row>
    <row r="698"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row>
    <row r="699"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row>
    <row r="700"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row>
    <row r="701"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row>
    <row r="702"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row>
    <row r="703"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row>
    <row r="70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row>
    <row r="705"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row>
    <row r="706"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row>
    <row r="707"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row>
    <row r="708"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row>
    <row r="709"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row>
    <row r="710"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row>
    <row r="711"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row>
    <row r="712"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row>
    <row r="713"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row>
    <row r="71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row>
    <row r="715"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row>
    <row r="716"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row>
    <row r="717"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row>
    <row r="718"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row>
    <row r="719"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row>
    <row r="720"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row>
    <row r="721"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row>
    <row r="722"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row>
    <row r="723"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row>
    <row r="7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row>
    <row r="725"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row>
    <row r="726"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row>
    <row r="727"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row>
    <row r="728"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row>
    <row r="729"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row>
    <row r="730"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row>
    <row r="731"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row>
    <row r="732"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row>
    <row r="733"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row>
    <row r="73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row>
    <row r="735"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row>
    <row r="736"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row>
    <row r="737"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row>
    <row r="738"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row>
    <row r="739"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row>
    <row r="740"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row>
    <row r="741"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row>
    <row r="742"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row>
    <row r="743"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row>
    <row r="74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row>
    <row r="745"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row>
    <row r="746"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row>
    <row r="747"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row>
    <row r="748"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row>
    <row r="749"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row>
    <row r="750"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row>
    <row r="751"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row>
    <row r="752"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row>
    <row r="753"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row>
    <row r="75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row>
    <row r="755"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row>
    <row r="756"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row>
    <row r="757"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row>
    <row r="758"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row>
    <row r="759"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row>
    <row r="760"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row>
    <row r="761"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row>
    <row r="762"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row>
    <row r="763"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row>
    <row r="76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row>
    <row r="765"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row>
    <row r="766"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row>
    <row r="767"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row>
    <row r="768"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row>
    <row r="769"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row>
    <row r="770"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row>
    <row r="771"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row>
    <row r="772"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row>
    <row r="773"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row>
    <row r="77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row>
    <row r="775"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row>
    <row r="776"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row>
    <row r="777"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row>
    <row r="778"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row>
    <row r="779"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row>
    <row r="780"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row>
    <row r="781"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row>
    <row r="782"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row>
    <row r="783"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row>
    <row r="78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row>
    <row r="785"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row>
    <row r="786"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row>
    <row r="787"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row>
    <row r="788"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row>
    <row r="789"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row>
    <row r="790"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row>
    <row r="791"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row>
    <row r="792"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row>
    <row r="793"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row>
    <row r="79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row>
    <row r="795"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row>
    <row r="796"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row>
    <row r="797"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row>
    <row r="798"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row>
    <row r="799"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row>
    <row r="800"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row>
    <row r="801"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row>
    <row r="802"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row>
    <row r="803"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row>
    <row r="80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row>
    <row r="805"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row>
    <row r="806"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row>
    <row r="807"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row>
    <row r="808"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row>
    <row r="809"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row>
    <row r="810"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row>
    <row r="811"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row>
    <row r="812"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row>
    <row r="813"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row>
    <row r="81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row>
    <row r="815"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row>
    <row r="816"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row>
    <row r="817"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row>
    <row r="818"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row>
    <row r="819"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row>
    <row r="820"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row>
    <row r="821"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row>
    <row r="822"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row>
    <row r="823"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row>
    <row r="8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row>
    <row r="825"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row>
    <row r="826"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row>
    <row r="827"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row>
    <row r="828"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row>
    <row r="829"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row>
    <row r="830"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row>
    <row r="831"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row>
    <row r="832"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row>
    <row r="833"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row>
    <row r="83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row>
    <row r="835"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row>
    <row r="836"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row>
    <row r="837"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row>
    <row r="838"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row>
    <row r="839"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row>
    <row r="840"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row>
    <row r="841"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row>
    <row r="842"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row>
    <row r="843"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row>
    <row r="84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row>
    <row r="845"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row>
    <row r="846"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row>
    <row r="847"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row>
    <row r="848"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row>
    <row r="849"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row>
    <row r="850"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row>
    <row r="851"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row>
    <row r="852"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row>
    <row r="853"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row>
    <row r="85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row>
    <row r="855"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row>
    <row r="856"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row>
    <row r="857"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row>
    <row r="858"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row>
    <row r="859"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row>
    <row r="860"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row>
    <row r="861"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row>
    <row r="862"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row>
    <row r="863"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row>
    <row r="86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row>
    <row r="865"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row>
    <row r="866"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row>
    <row r="867"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row>
    <row r="868"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row>
    <row r="869"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row>
    <row r="870"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row>
    <row r="871"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row>
    <row r="872"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row>
    <row r="873"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row>
    <row r="87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row>
    <row r="875"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row>
    <row r="876"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row>
    <row r="877"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row>
    <row r="878"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row>
    <row r="879"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row>
    <row r="880"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row>
    <row r="881"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row>
    <row r="882"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row>
    <row r="883"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row>
    <row r="88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row>
    <row r="885"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row>
    <row r="886"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row>
    <row r="887"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row>
    <row r="888"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row>
    <row r="889"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row>
    <row r="890"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row>
    <row r="891"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row>
    <row r="892"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row>
    <row r="893"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row>
    <row r="89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row>
    <row r="895"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row>
    <row r="896"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row>
    <row r="897"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row>
    <row r="898"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row>
    <row r="899"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row>
    <row r="900"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row>
    <row r="901"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row>
    <row r="902"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row>
    <row r="903"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row>
    <row r="90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row>
    <row r="905"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row>
    <row r="906"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row>
    <row r="907"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row>
    <row r="908"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row>
    <row r="909"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row>
    <row r="910"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row>
    <row r="911"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row>
    <row r="912"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row>
    <row r="913"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row>
    <row r="91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row>
    <row r="915"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row>
    <row r="916"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row>
    <row r="917"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row>
    <row r="918"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row>
    <row r="919"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row>
    <row r="920"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row>
    <row r="921"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row>
    <row r="922"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row>
    <row r="923"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row>
    <row r="9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row>
    <row r="925"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row>
    <row r="926"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row>
    <row r="927"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row>
    <row r="928"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row>
    <row r="929"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row>
    <row r="930"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row>
    <row r="931"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row>
    <row r="932"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row>
    <row r="933"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row>
    <row r="93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row>
    <row r="935"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row>
    <row r="936"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row>
    <row r="937"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row>
    <row r="938"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row>
    <row r="939"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row>
    <row r="940"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row>
    <row r="941"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row>
    <row r="942"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row>
    <row r="943"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row>
    <row r="94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row>
    <row r="945"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row>
    <row r="946"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row>
    <row r="947"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row>
    <row r="948"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row>
    <row r="949"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row>
    <row r="950"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row>
    <row r="951"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row>
    <row r="952"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row>
    <row r="953"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row>
    <row r="95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row>
    <row r="955"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row>
    <row r="956"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row>
    <row r="957"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row>
    <row r="958"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row>
    <row r="959"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row>
    <row r="960"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row>
    <row r="961"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row>
    <row r="962"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row>
    <row r="963"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row>
    <row r="96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row>
    <row r="965"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row>
    <row r="966"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row>
    <row r="967"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row>
    <row r="968"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row>
    <row r="969"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row>
    <row r="970"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row>
    <row r="971"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row>
    <row r="972"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row>
    <row r="973"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row>
    <row r="97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row>
    <row r="975"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row>
    <row r="976"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row>
    <row r="977"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row>
    <row r="978"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row>
    <row r="979"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row>
    <row r="980"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row>
    <row r="981"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row>
    <row r="982"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row>
    <row r="983"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row>
    <row r="98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row>
    <row r="985"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row>
    <row r="986"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row>
    <row r="987"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row>
    <row r="988"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row>
    <row r="989"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row>
    <row r="990"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row>
    <row r="991"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row>
    <row r="992"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row>
    <row r="993"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row>
    <row r="99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row>
    <row r="995"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row>
    <row r="996"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row>
    <row r="997"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row>
    <row r="998"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row>
    <row r="999"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row>
    <row r="1000"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row>
  </sheetData>
  <mergeCells count="32">
    <mergeCell ref="G7:H7"/>
    <mergeCell ref="K7:L7"/>
    <mergeCell ref="O7:P7"/>
    <mergeCell ref="S7:T7"/>
    <mergeCell ref="W7:X7"/>
    <mergeCell ref="AA7:AB7"/>
    <mergeCell ref="AG7:AH7"/>
    <mergeCell ref="AA16:AB16"/>
    <mergeCell ref="AG16:AH16"/>
    <mergeCell ref="C7:D7"/>
    <mergeCell ref="C16:D16"/>
    <mergeCell ref="G16:H16"/>
    <mergeCell ref="K16:L16"/>
    <mergeCell ref="O16:P16"/>
    <mergeCell ref="S16:T16"/>
    <mergeCell ref="W16:X16"/>
    <mergeCell ref="F35:H35"/>
    <mergeCell ref="J35:L35"/>
    <mergeCell ref="N35:P35"/>
    <mergeCell ref="R35:T35"/>
    <mergeCell ref="V35:X35"/>
    <mergeCell ref="Z35:AB35"/>
    <mergeCell ref="AF35:AH35"/>
    <mergeCell ref="Z36:AB41"/>
    <mergeCell ref="AF36:AK41"/>
    <mergeCell ref="B35:D35"/>
    <mergeCell ref="B36:D41"/>
    <mergeCell ref="F36:H41"/>
    <mergeCell ref="J36:L41"/>
    <mergeCell ref="N36:P41"/>
    <mergeCell ref="R36:T41"/>
    <mergeCell ref="V36:X41"/>
  </mergeCells>
  <printOptions horizontalCentered="1"/>
  <pageMargins bottom="0.75" footer="0.0" header="0.0" left="0.7" right="0.7" top="0.75"/>
  <pageSetup orientation="landscape"/>
  <headerFooter>
    <oddHeader>&amp;LState of Colorado MCO Reporting Template&amp;RCONFIDENTIAL</oddHeader>
    <oddFooter>&amp;L&amp;A Page &amp;P of </oddFooter>
  </headerFooter>
  <colBreaks count="1" manualBreakCount="1">
    <brk id="24" man="1"/>
  </col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75"/>
    <col customWidth="1" min="2" max="2" width="41.88"/>
    <col customWidth="1" min="3" max="3" width="12.75"/>
    <col customWidth="1" min="4" max="4" width="4.63"/>
    <col customWidth="1" min="5" max="5" width="23.0"/>
    <col customWidth="1" min="6" max="6" width="10.5"/>
    <col customWidth="1" min="7" max="26" width="7.63"/>
  </cols>
  <sheetData>
    <row r="1">
      <c r="A1" s="68" t="s">
        <v>96</v>
      </c>
      <c r="B1" s="69"/>
      <c r="C1" s="70"/>
    </row>
    <row r="2">
      <c r="A2" s="71" t="s">
        <v>97</v>
      </c>
      <c r="B2" s="72"/>
      <c r="C2" s="35"/>
    </row>
    <row r="3">
      <c r="A3" s="3"/>
      <c r="B3" s="3"/>
      <c r="C3" s="3"/>
    </row>
    <row r="4">
      <c r="A4" s="73" t="s">
        <v>43</v>
      </c>
      <c r="B4" s="71" t="s">
        <v>98</v>
      </c>
      <c r="C4" s="35"/>
    </row>
    <row r="5">
      <c r="A5" s="45" t="s">
        <v>45</v>
      </c>
      <c r="B5" s="45" t="s">
        <v>99</v>
      </c>
      <c r="C5" s="47">
        <f>('Report 1. MLR Template'!AH8*'Report 1. MLR Template'!AH13)</f>
        <v>95101282.62</v>
      </c>
    </row>
    <row r="6">
      <c r="A6" s="45" t="s">
        <v>48</v>
      </c>
      <c r="B6" s="45" t="s">
        <v>100</v>
      </c>
      <c r="C6" s="47">
        <f>'Report 1. MLR Template'!AH20</f>
        <v>92699874.43</v>
      </c>
    </row>
    <row r="7">
      <c r="A7" s="45" t="s">
        <v>50</v>
      </c>
      <c r="B7" s="45" t="s">
        <v>101</v>
      </c>
      <c r="C7" s="47">
        <f>'MCO Tax Calculation'!I9</f>
        <v>5827061.487</v>
      </c>
      <c r="E7" s="1"/>
    </row>
    <row r="8">
      <c r="A8" s="74" t="s">
        <v>52</v>
      </c>
      <c r="B8" s="74" t="s">
        <v>102</v>
      </c>
      <c r="C8" s="75">
        <f>C6+C7</f>
        <v>98526935.92</v>
      </c>
    </row>
    <row r="9">
      <c r="A9" s="74" t="s">
        <v>54</v>
      </c>
      <c r="B9" s="74" t="s">
        <v>103</v>
      </c>
      <c r="C9" s="75">
        <f>C5-C8</f>
        <v>-3425653.297</v>
      </c>
    </row>
    <row r="10">
      <c r="A10" s="54" t="s">
        <v>56</v>
      </c>
      <c r="B10" s="54" t="s">
        <v>104</v>
      </c>
      <c r="C10" s="55">
        <f>C9/C5</f>
        <v>-0.0360211051</v>
      </c>
    </row>
    <row r="11">
      <c r="A11" s="76" t="s">
        <v>105</v>
      </c>
      <c r="B11" s="43" t="s">
        <v>106</v>
      </c>
      <c r="C11" s="44">
        <f>IF(C9/C5&lt;-0.05,-(1.05*C5-C8),0)</f>
        <v>0</v>
      </c>
    </row>
    <row r="12">
      <c r="A12" s="36" t="s">
        <v>107</v>
      </c>
      <c r="B12" s="77" t="s">
        <v>108</v>
      </c>
      <c r="C12" s="78">
        <f>IF(AND(C9/C5&gt;-0.05,C9/C5&lt;-0.02),-(C10+0.02)*C5*0.5,IF(C9/C5&lt;-0.05,(0.98*C5-0.95*C5)*50%,0))</f>
        <v>761813.8221</v>
      </c>
      <c r="E12" s="79">
        <f>-(C10+0.02)*C5*0.5-C12</f>
        <v>0</v>
      </c>
    </row>
    <row r="13">
      <c r="A13" s="36" t="s">
        <v>109</v>
      </c>
      <c r="B13" s="77" t="s">
        <v>110</v>
      </c>
      <c r="C13" s="78">
        <f>-(C5-1.02*C5)*0%</f>
        <v>0</v>
      </c>
    </row>
    <row r="14">
      <c r="A14" s="56" t="s">
        <v>58</v>
      </c>
      <c r="B14" s="56" t="s">
        <v>111</v>
      </c>
      <c r="C14" s="80">
        <f>SUM(C11:C13)</f>
        <v>761813.8221</v>
      </c>
      <c r="F14" s="81"/>
    </row>
    <row r="15">
      <c r="A15" s="77" t="s">
        <v>62</v>
      </c>
      <c r="B15" s="77" t="s">
        <v>112</v>
      </c>
      <c r="C15" s="78">
        <f>C5</f>
        <v>95101282.62</v>
      </c>
      <c r="E15" s="82"/>
      <c r="F15" s="81"/>
    </row>
    <row r="16">
      <c r="A16" s="77" t="s">
        <v>64</v>
      </c>
      <c r="B16" s="77" t="s">
        <v>113</v>
      </c>
      <c r="C16" s="78">
        <f>C8-C14</f>
        <v>97765122.09</v>
      </c>
    </row>
    <row r="17">
      <c r="A17" s="77" t="s">
        <v>66</v>
      </c>
      <c r="B17" s="77" t="s">
        <v>114</v>
      </c>
      <c r="C17" s="78">
        <f>C9+C14</f>
        <v>-2663839.474</v>
      </c>
    </row>
    <row r="18">
      <c r="A18" s="77" t="s">
        <v>68</v>
      </c>
      <c r="B18" s="77" t="s">
        <v>115</v>
      </c>
      <c r="C18" s="83">
        <f>C17/C15</f>
        <v>-0.02801055255</v>
      </c>
    </row>
    <row r="19">
      <c r="A19" s="3"/>
      <c r="B19" s="3"/>
      <c r="C19" s="3"/>
    </row>
    <row r="20">
      <c r="A20" s="3"/>
      <c r="B20" s="3"/>
      <c r="C20" s="3"/>
    </row>
    <row r="21" ht="15.75" customHeight="1">
      <c r="A21" s="3"/>
      <c r="B21" s="3"/>
      <c r="C21" s="3"/>
    </row>
    <row r="22" ht="15.75" customHeight="1">
      <c r="A22" s="3"/>
      <c r="B22" s="3"/>
      <c r="C22" s="3"/>
    </row>
    <row r="23" ht="15.75" customHeight="1">
      <c r="A23" s="3"/>
      <c r="B23" s="3"/>
      <c r="C23" s="3"/>
    </row>
    <row r="24" ht="15.75" customHeight="1">
      <c r="A24" s="3"/>
      <c r="B24" s="3"/>
      <c r="C24" s="3"/>
    </row>
    <row r="25" ht="15.75" customHeight="1">
      <c r="A25" s="3"/>
      <c r="B25" s="3"/>
      <c r="C25" s="3"/>
    </row>
    <row r="26" ht="15.75" customHeight="1">
      <c r="A26" s="3"/>
      <c r="B26" s="3"/>
      <c r="C26" s="3"/>
    </row>
    <row r="27" ht="15.75" customHeight="1">
      <c r="A27" s="3"/>
      <c r="B27" s="3"/>
      <c r="C27" s="3"/>
    </row>
    <row r="28" ht="15.75" customHeight="1">
      <c r="A28" s="3"/>
      <c r="B28" s="3"/>
      <c r="C28" s="3"/>
    </row>
    <row r="29" ht="15.75" customHeight="1">
      <c r="A29" s="3"/>
      <c r="B29" s="3"/>
      <c r="C29" s="3"/>
    </row>
    <row r="30" ht="15.75" customHeight="1">
      <c r="A30" s="3"/>
      <c r="B30" s="3"/>
      <c r="C30" s="3"/>
    </row>
    <row r="31" ht="15.75" customHeight="1">
      <c r="A31" s="3"/>
      <c r="B31" s="3"/>
      <c r="C31" s="3"/>
    </row>
    <row r="32" ht="15.75" customHeight="1">
      <c r="A32" s="3"/>
      <c r="B32" s="3"/>
      <c r="C32" s="3"/>
    </row>
    <row r="33" ht="15.75" customHeight="1">
      <c r="A33" s="3"/>
      <c r="B33" s="3"/>
      <c r="C33" s="3"/>
    </row>
    <row r="34" ht="15.75" customHeight="1">
      <c r="A34" s="3"/>
      <c r="B34" s="3"/>
      <c r="C34" s="3"/>
    </row>
    <row r="35" ht="15.75" customHeight="1">
      <c r="A35" s="3"/>
      <c r="B35" s="3"/>
      <c r="C35" s="3"/>
    </row>
    <row r="36" ht="15.75" customHeight="1">
      <c r="A36" s="3"/>
      <c r="B36" s="3"/>
      <c r="C36" s="3"/>
    </row>
    <row r="37" ht="15.75" customHeight="1">
      <c r="A37" s="3"/>
      <c r="B37" s="3"/>
      <c r="C37" s="3"/>
    </row>
    <row r="38" ht="15.75" customHeight="1">
      <c r="A38" s="3"/>
      <c r="B38" s="3"/>
      <c r="C38" s="3"/>
    </row>
    <row r="39" ht="15.75" customHeight="1">
      <c r="A39" s="3"/>
      <c r="B39" s="3"/>
      <c r="C39" s="3"/>
    </row>
    <row r="40" ht="15.75" customHeight="1">
      <c r="A40" s="3"/>
      <c r="B40" s="3"/>
      <c r="C40" s="3"/>
    </row>
    <row r="41" ht="15.75" customHeight="1">
      <c r="A41" s="3"/>
      <c r="B41" s="3"/>
      <c r="C41" s="3"/>
    </row>
    <row r="42" ht="15.75" customHeight="1">
      <c r="A42" s="3"/>
      <c r="B42" s="3"/>
      <c r="C42" s="3"/>
    </row>
    <row r="43" ht="15.75" customHeight="1">
      <c r="A43" s="3"/>
      <c r="B43" s="3"/>
      <c r="C43" s="3"/>
    </row>
    <row r="44" ht="15.75" customHeight="1">
      <c r="A44" s="3"/>
      <c r="B44" s="3"/>
      <c r="C44" s="3"/>
    </row>
    <row r="45" ht="15.75" customHeight="1">
      <c r="A45" s="3"/>
      <c r="B45" s="3"/>
      <c r="C45" s="3"/>
    </row>
    <row r="46" ht="15.75" customHeight="1">
      <c r="A46" s="3"/>
      <c r="B46" s="3"/>
      <c r="C46" s="3"/>
    </row>
    <row r="47" ht="15.75" customHeight="1">
      <c r="A47" s="3"/>
      <c r="B47" s="3"/>
      <c r="C47" s="3"/>
    </row>
    <row r="48" ht="15.75" customHeight="1">
      <c r="A48" s="3"/>
      <c r="B48" s="3"/>
      <c r="C48" s="3"/>
    </row>
    <row r="49" ht="15.75" customHeight="1">
      <c r="A49" s="3"/>
      <c r="B49" s="3"/>
      <c r="C49" s="3"/>
    </row>
    <row r="50" ht="15.75" customHeight="1">
      <c r="A50" s="3"/>
      <c r="B50" s="3"/>
      <c r="C50" s="3"/>
    </row>
    <row r="51" ht="15.75" customHeight="1">
      <c r="A51" s="3"/>
      <c r="B51" s="3"/>
      <c r="C51" s="3"/>
    </row>
    <row r="52" ht="15.75" customHeight="1">
      <c r="A52" s="3"/>
      <c r="B52" s="3"/>
      <c r="C52" s="3"/>
    </row>
    <row r="53" ht="15.75" customHeight="1">
      <c r="A53" s="3"/>
      <c r="B53" s="3"/>
      <c r="C53" s="3"/>
    </row>
    <row r="54" ht="15.75" customHeight="1">
      <c r="A54" s="3"/>
      <c r="B54" s="3"/>
      <c r="C54" s="3"/>
    </row>
    <row r="55" ht="15.75" customHeight="1">
      <c r="A55" s="3"/>
      <c r="B55" s="3"/>
      <c r="C55" s="3"/>
    </row>
    <row r="56" ht="15.75" customHeight="1">
      <c r="A56" s="3"/>
      <c r="B56" s="3"/>
      <c r="C56" s="3"/>
    </row>
    <row r="57" ht="15.75" customHeight="1">
      <c r="A57" s="3"/>
      <c r="B57" s="3"/>
      <c r="C57" s="3"/>
    </row>
    <row r="58" ht="15.75" customHeight="1">
      <c r="A58" s="3"/>
      <c r="B58" s="3"/>
      <c r="C58" s="3"/>
    </row>
    <row r="59" ht="15.75" customHeight="1">
      <c r="A59" s="3"/>
      <c r="B59" s="3"/>
      <c r="C59" s="3"/>
    </row>
    <row r="60" ht="15.75" customHeight="1">
      <c r="A60" s="3"/>
      <c r="B60" s="3"/>
      <c r="C60" s="3"/>
    </row>
    <row r="61" ht="15.75" customHeight="1">
      <c r="A61" s="3"/>
      <c r="B61" s="3"/>
      <c r="C61" s="3"/>
    </row>
    <row r="62" ht="15.75" customHeight="1">
      <c r="A62" s="3"/>
      <c r="B62" s="3"/>
      <c r="C62" s="3"/>
    </row>
    <row r="63" ht="15.75" customHeight="1">
      <c r="A63" s="3"/>
      <c r="B63" s="3"/>
      <c r="C63" s="3"/>
    </row>
    <row r="64" ht="15.75" customHeight="1">
      <c r="A64" s="3"/>
      <c r="B64" s="3"/>
      <c r="C64" s="3"/>
    </row>
    <row r="65" ht="15.75" customHeight="1">
      <c r="A65" s="3"/>
      <c r="B65" s="3"/>
      <c r="C65" s="3"/>
    </row>
    <row r="66" ht="15.75" customHeight="1">
      <c r="A66" s="3"/>
      <c r="B66" s="3"/>
      <c r="C66" s="3"/>
    </row>
    <row r="67" ht="15.75" customHeight="1">
      <c r="A67" s="3"/>
      <c r="B67" s="3"/>
      <c r="C67" s="3"/>
    </row>
    <row r="68" ht="15.75" customHeight="1">
      <c r="A68" s="3"/>
      <c r="B68" s="3"/>
      <c r="C68" s="3"/>
    </row>
    <row r="69" ht="15.75" customHeight="1">
      <c r="A69" s="3"/>
      <c r="B69" s="3"/>
      <c r="C69" s="3"/>
    </row>
    <row r="70" ht="15.75" customHeight="1">
      <c r="A70" s="3"/>
      <c r="B70" s="3"/>
      <c r="C70" s="3"/>
    </row>
    <row r="71" ht="15.75" customHeight="1">
      <c r="A71" s="3"/>
      <c r="B71" s="3"/>
      <c r="C71" s="3"/>
    </row>
    <row r="72" ht="15.75" customHeight="1">
      <c r="A72" s="3"/>
      <c r="B72" s="3"/>
      <c r="C72" s="3"/>
    </row>
    <row r="73" ht="15.75" customHeight="1">
      <c r="A73" s="3"/>
      <c r="B73" s="3"/>
      <c r="C73" s="3"/>
    </row>
    <row r="74" ht="15.75" customHeight="1">
      <c r="A74" s="3"/>
      <c r="B74" s="3"/>
      <c r="C74" s="3"/>
    </row>
    <row r="75" ht="15.75" customHeight="1">
      <c r="A75" s="3"/>
      <c r="B75" s="3"/>
      <c r="C75" s="3"/>
    </row>
    <row r="76" ht="15.75" customHeight="1">
      <c r="A76" s="3"/>
      <c r="B76" s="3"/>
      <c r="C76" s="3"/>
    </row>
    <row r="77" ht="15.75" customHeight="1">
      <c r="A77" s="3"/>
      <c r="B77" s="3"/>
      <c r="C77" s="3"/>
    </row>
    <row r="78" ht="15.75" customHeight="1">
      <c r="A78" s="3"/>
      <c r="B78" s="3"/>
      <c r="C78" s="3"/>
    </row>
    <row r="79" ht="15.75" customHeight="1">
      <c r="A79" s="3"/>
      <c r="B79" s="3"/>
      <c r="C79" s="3"/>
    </row>
    <row r="80" ht="15.75" customHeight="1">
      <c r="A80" s="3"/>
      <c r="B80" s="3"/>
      <c r="C80" s="3"/>
    </row>
    <row r="81" ht="15.75" customHeight="1">
      <c r="A81" s="3"/>
      <c r="B81" s="3"/>
      <c r="C81" s="3"/>
    </row>
    <row r="82" ht="15.75" customHeight="1">
      <c r="A82" s="3"/>
      <c r="B82" s="3"/>
      <c r="C82" s="3"/>
    </row>
    <row r="83" ht="15.75" customHeight="1">
      <c r="A83" s="3"/>
      <c r="B83" s="3"/>
      <c r="C83" s="3"/>
    </row>
    <row r="84" ht="15.75" customHeight="1">
      <c r="A84" s="3"/>
      <c r="B84" s="3"/>
      <c r="C84" s="3"/>
    </row>
    <row r="85" ht="15.75" customHeight="1">
      <c r="A85" s="3"/>
      <c r="B85" s="3"/>
      <c r="C85" s="3"/>
    </row>
    <row r="86" ht="15.75" customHeight="1">
      <c r="A86" s="3"/>
      <c r="B86" s="3"/>
      <c r="C86" s="3"/>
    </row>
    <row r="87" ht="15.75" customHeight="1">
      <c r="A87" s="3"/>
      <c r="B87" s="3"/>
      <c r="C87" s="3"/>
    </row>
    <row r="88" ht="15.75" customHeight="1">
      <c r="A88" s="3"/>
      <c r="B88" s="3"/>
      <c r="C88" s="3"/>
    </row>
    <row r="89" ht="15.75" customHeight="1">
      <c r="A89" s="3"/>
      <c r="B89" s="3"/>
      <c r="C89" s="3"/>
    </row>
    <row r="90" ht="15.75" customHeight="1">
      <c r="A90" s="3"/>
      <c r="B90" s="3"/>
      <c r="C90" s="3"/>
    </row>
    <row r="91" ht="15.75" customHeight="1">
      <c r="A91" s="3"/>
      <c r="B91" s="3"/>
      <c r="C91" s="3"/>
    </row>
    <row r="92" ht="15.75" customHeight="1">
      <c r="A92" s="3"/>
      <c r="B92" s="3"/>
      <c r="C92" s="3"/>
    </row>
    <row r="93" ht="15.75" customHeight="1">
      <c r="A93" s="3"/>
      <c r="B93" s="3"/>
      <c r="C93" s="3"/>
    </row>
    <row r="94" ht="15.75" customHeight="1">
      <c r="A94" s="3"/>
      <c r="B94" s="3"/>
      <c r="C94" s="3"/>
    </row>
    <row r="95" ht="15.75" customHeight="1">
      <c r="A95" s="3"/>
      <c r="B95" s="3"/>
      <c r="C95" s="3"/>
    </row>
    <row r="96" ht="15.75" customHeight="1">
      <c r="A96" s="3"/>
      <c r="B96" s="3"/>
      <c r="C96" s="3"/>
    </row>
    <row r="97" ht="15.75" customHeight="1">
      <c r="A97" s="3"/>
      <c r="B97" s="3"/>
      <c r="C97" s="3"/>
    </row>
    <row r="98" ht="15.75" customHeight="1">
      <c r="A98" s="3"/>
      <c r="B98" s="3"/>
      <c r="C98" s="3"/>
    </row>
    <row r="99" ht="15.75" customHeight="1">
      <c r="A99" s="3"/>
      <c r="B99" s="3"/>
      <c r="C99" s="3"/>
    </row>
    <row r="100" ht="15.75" customHeight="1">
      <c r="A100" s="3"/>
      <c r="B100" s="3"/>
      <c r="C100" s="3"/>
    </row>
    <row r="101" ht="15.75" customHeight="1">
      <c r="A101" s="3"/>
      <c r="B101" s="3"/>
      <c r="C101" s="3"/>
    </row>
    <row r="102" ht="15.75" customHeight="1">
      <c r="A102" s="3"/>
      <c r="B102" s="3"/>
      <c r="C102" s="3"/>
    </row>
    <row r="103" ht="15.75" customHeight="1">
      <c r="A103" s="3"/>
      <c r="B103" s="3"/>
      <c r="C103" s="3"/>
    </row>
    <row r="104" ht="15.75" customHeight="1">
      <c r="A104" s="3"/>
      <c r="B104" s="3"/>
      <c r="C104" s="3"/>
    </row>
    <row r="105" ht="15.75" customHeight="1">
      <c r="A105" s="3"/>
      <c r="B105" s="3"/>
      <c r="C105" s="3"/>
    </row>
    <row r="106" ht="15.75" customHeight="1">
      <c r="A106" s="3"/>
      <c r="B106" s="3"/>
      <c r="C106" s="3"/>
    </row>
    <row r="107" ht="15.75" customHeight="1">
      <c r="A107" s="3"/>
      <c r="B107" s="3"/>
      <c r="C107" s="3"/>
    </row>
    <row r="108" ht="15.75" customHeight="1">
      <c r="A108" s="3"/>
      <c r="B108" s="3"/>
      <c r="C108" s="3"/>
    </row>
    <row r="109" ht="15.75" customHeight="1">
      <c r="A109" s="3"/>
      <c r="B109" s="3"/>
      <c r="C109" s="3"/>
    </row>
    <row r="110" ht="15.75" customHeight="1">
      <c r="A110" s="3"/>
      <c r="B110" s="3"/>
      <c r="C110" s="3"/>
    </row>
    <row r="111" ht="15.75" customHeight="1">
      <c r="A111" s="3"/>
      <c r="B111" s="3"/>
      <c r="C111" s="3"/>
    </row>
    <row r="112" ht="15.75" customHeight="1">
      <c r="A112" s="3"/>
      <c r="B112" s="3"/>
      <c r="C112" s="3"/>
    </row>
    <row r="113" ht="15.75" customHeight="1">
      <c r="A113" s="3"/>
      <c r="B113" s="3"/>
      <c r="C113" s="3"/>
    </row>
    <row r="114" ht="15.75" customHeight="1">
      <c r="A114" s="3"/>
      <c r="B114" s="3"/>
      <c r="C114" s="3"/>
    </row>
    <row r="115" ht="15.75" customHeight="1">
      <c r="A115" s="3"/>
      <c r="B115" s="3"/>
      <c r="C115" s="3"/>
    </row>
    <row r="116" ht="15.75" customHeight="1">
      <c r="A116" s="3"/>
      <c r="B116" s="3"/>
      <c r="C116" s="3"/>
    </row>
    <row r="117" ht="15.75" customHeight="1">
      <c r="A117" s="3"/>
      <c r="B117" s="3"/>
      <c r="C117" s="3"/>
    </row>
    <row r="118" ht="15.75" customHeight="1">
      <c r="A118" s="3"/>
      <c r="B118" s="3"/>
      <c r="C118" s="3"/>
    </row>
    <row r="119" ht="15.75" customHeight="1">
      <c r="A119" s="3"/>
      <c r="B119" s="3"/>
      <c r="C119" s="3"/>
    </row>
    <row r="120" ht="15.75" customHeight="1">
      <c r="A120" s="3"/>
      <c r="B120" s="3"/>
      <c r="C120" s="3"/>
    </row>
    <row r="121" ht="15.75" customHeight="1">
      <c r="A121" s="3"/>
      <c r="B121" s="3"/>
      <c r="C121" s="3"/>
    </row>
    <row r="122" ht="15.75" customHeight="1">
      <c r="A122" s="3"/>
      <c r="B122" s="3"/>
      <c r="C122" s="3"/>
    </row>
    <row r="123" ht="15.75" customHeight="1">
      <c r="A123" s="3"/>
      <c r="B123" s="3"/>
      <c r="C123" s="3"/>
    </row>
    <row r="124" ht="15.75" customHeight="1">
      <c r="A124" s="3"/>
      <c r="B124" s="3"/>
      <c r="C124" s="3"/>
    </row>
    <row r="125" ht="15.75" customHeight="1">
      <c r="A125" s="3"/>
      <c r="B125" s="3"/>
      <c r="C125" s="3"/>
    </row>
    <row r="126" ht="15.75" customHeight="1">
      <c r="A126" s="3"/>
      <c r="B126" s="3"/>
      <c r="C126" s="3"/>
    </row>
    <row r="127" ht="15.75" customHeight="1">
      <c r="A127" s="3"/>
      <c r="B127" s="3"/>
      <c r="C127" s="3"/>
    </row>
    <row r="128" ht="15.75" customHeight="1">
      <c r="A128" s="3"/>
      <c r="B128" s="3"/>
      <c r="C128" s="3"/>
    </row>
    <row r="129" ht="15.75" customHeight="1">
      <c r="A129" s="3"/>
      <c r="B129" s="3"/>
      <c r="C129" s="3"/>
    </row>
    <row r="130" ht="15.75" customHeight="1">
      <c r="A130" s="3"/>
      <c r="B130" s="3"/>
      <c r="C130" s="3"/>
    </row>
    <row r="131" ht="15.75" customHeight="1">
      <c r="A131" s="3"/>
      <c r="B131" s="3"/>
      <c r="C131" s="3"/>
    </row>
    <row r="132" ht="15.75" customHeight="1">
      <c r="A132" s="3"/>
      <c r="B132" s="3"/>
      <c r="C132" s="3"/>
    </row>
    <row r="133" ht="15.75" customHeight="1">
      <c r="A133" s="3"/>
      <c r="B133" s="3"/>
      <c r="C133" s="3"/>
    </row>
    <row r="134" ht="15.75" customHeight="1">
      <c r="A134" s="3"/>
      <c r="B134" s="3"/>
      <c r="C134" s="3"/>
    </row>
    <row r="135" ht="15.75" customHeight="1">
      <c r="A135" s="3"/>
      <c r="B135" s="3"/>
      <c r="C135" s="3"/>
    </row>
    <row r="136" ht="15.75" customHeight="1">
      <c r="A136" s="3"/>
      <c r="B136" s="3"/>
      <c r="C136" s="3"/>
    </row>
    <row r="137" ht="15.75" customHeight="1">
      <c r="A137" s="3"/>
      <c r="B137" s="3"/>
      <c r="C137" s="3"/>
    </row>
    <row r="138" ht="15.75" customHeight="1">
      <c r="A138" s="3"/>
      <c r="B138" s="3"/>
      <c r="C138" s="3"/>
    </row>
    <row r="139" ht="15.75" customHeight="1">
      <c r="A139" s="3"/>
      <c r="B139" s="3"/>
      <c r="C139" s="3"/>
    </row>
    <row r="140" ht="15.75" customHeight="1">
      <c r="A140" s="3"/>
      <c r="B140" s="3"/>
      <c r="C140" s="3"/>
    </row>
    <row r="141" ht="15.75" customHeight="1">
      <c r="A141" s="3"/>
      <c r="B141" s="3"/>
      <c r="C141" s="3"/>
    </row>
    <row r="142" ht="15.75" customHeight="1">
      <c r="A142" s="3"/>
      <c r="B142" s="3"/>
      <c r="C142" s="3"/>
    </row>
    <row r="143" ht="15.75" customHeight="1">
      <c r="A143" s="3"/>
      <c r="B143" s="3"/>
      <c r="C143" s="3"/>
    </row>
    <row r="144" ht="15.75" customHeight="1">
      <c r="A144" s="3"/>
      <c r="B144" s="3"/>
      <c r="C144" s="3"/>
    </row>
    <row r="145" ht="15.75" customHeight="1">
      <c r="A145" s="3"/>
      <c r="B145" s="3"/>
      <c r="C145" s="3"/>
    </row>
    <row r="146" ht="15.75" customHeight="1">
      <c r="A146" s="3"/>
      <c r="B146" s="3"/>
      <c r="C146" s="3"/>
    </row>
    <row r="147" ht="15.75" customHeight="1">
      <c r="A147" s="3"/>
      <c r="B147" s="3"/>
      <c r="C147" s="3"/>
    </row>
    <row r="148" ht="15.75" customHeight="1">
      <c r="A148" s="3"/>
      <c r="B148" s="3"/>
      <c r="C148" s="3"/>
    </row>
    <row r="149" ht="15.75" customHeight="1">
      <c r="A149" s="3"/>
      <c r="B149" s="3"/>
      <c r="C149" s="3"/>
    </row>
    <row r="150" ht="15.75" customHeight="1">
      <c r="A150" s="3"/>
      <c r="B150" s="3"/>
      <c r="C150" s="3"/>
    </row>
    <row r="151" ht="15.75" customHeight="1">
      <c r="A151" s="3"/>
      <c r="B151" s="3"/>
      <c r="C151" s="3"/>
    </row>
    <row r="152" ht="15.75" customHeight="1">
      <c r="A152" s="3"/>
      <c r="B152" s="3"/>
      <c r="C152" s="3"/>
    </row>
    <row r="153" ht="15.75" customHeight="1">
      <c r="A153" s="3"/>
      <c r="B153" s="3"/>
      <c r="C153" s="3"/>
    </row>
    <row r="154" ht="15.75" customHeight="1">
      <c r="A154" s="3"/>
      <c r="B154" s="3"/>
      <c r="C154" s="3"/>
    </row>
    <row r="155" ht="15.75" customHeight="1">
      <c r="A155" s="3"/>
      <c r="B155" s="3"/>
      <c r="C155" s="3"/>
    </row>
    <row r="156" ht="15.75" customHeight="1">
      <c r="A156" s="3"/>
      <c r="B156" s="3"/>
      <c r="C156" s="3"/>
    </row>
    <row r="157" ht="15.75" customHeight="1">
      <c r="A157" s="3"/>
      <c r="B157" s="3"/>
      <c r="C157" s="3"/>
    </row>
    <row r="158" ht="15.75" customHeight="1">
      <c r="A158" s="3"/>
      <c r="B158" s="3"/>
      <c r="C158" s="3"/>
    </row>
    <row r="159" ht="15.75" customHeight="1">
      <c r="A159" s="3"/>
      <c r="B159" s="3"/>
      <c r="C159" s="3"/>
    </row>
    <row r="160" ht="15.75" customHeight="1">
      <c r="A160" s="3"/>
      <c r="B160" s="3"/>
      <c r="C160" s="3"/>
    </row>
    <row r="161" ht="15.75" customHeight="1">
      <c r="A161" s="3"/>
      <c r="B161" s="3"/>
      <c r="C161" s="3"/>
    </row>
    <row r="162" ht="15.75" customHeight="1">
      <c r="A162" s="3"/>
      <c r="B162" s="3"/>
      <c r="C162" s="3"/>
    </row>
    <row r="163" ht="15.75" customHeight="1">
      <c r="A163" s="3"/>
      <c r="B163" s="3"/>
      <c r="C163" s="3"/>
    </row>
    <row r="164" ht="15.75" customHeight="1">
      <c r="A164" s="3"/>
      <c r="B164" s="3"/>
      <c r="C164" s="3"/>
    </row>
    <row r="165" ht="15.75" customHeight="1">
      <c r="A165" s="3"/>
      <c r="B165" s="3"/>
      <c r="C165" s="3"/>
    </row>
    <row r="166" ht="15.75" customHeight="1">
      <c r="A166" s="3"/>
      <c r="B166" s="3"/>
      <c r="C166" s="3"/>
    </row>
    <row r="167" ht="15.75" customHeight="1">
      <c r="A167" s="3"/>
      <c r="B167" s="3"/>
      <c r="C167" s="3"/>
    </row>
    <row r="168" ht="15.75" customHeight="1">
      <c r="A168" s="3"/>
      <c r="B168" s="3"/>
      <c r="C168" s="3"/>
    </row>
    <row r="169" ht="15.75" customHeight="1">
      <c r="A169" s="3"/>
      <c r="B169" s="3"/>
      <c r="C169" s="3"/>
    </row>
    <row r="170" ht="15.75" customHeight="1">
      <c r="A170" s="3"/>
      <c r="B170" s="3"/>
      <c r="C170" s="3"/>
    </row>
    <row r="171" ht="15.75" customHeight="1">
      <c r="A171" s="3"/>
      <c r="B171" s="3"/>
      <c r="C171" s="3"/>
    </row>
    <row r="172" ht="15.75" customHeight="1">
      <c r="A172" s="3"/>
      <c r="B172" s="3"/>
      <c r="C172" s="3"/>
    </row>
    <row r="173" ht="15.75" customHeight="1">
      <c r="A173" s="3"/>
      <c r="B173" s="3"/>
      <c r="C173" s="3"/>
    </row>
    <row r="174" ht="15.75" customHeight="1">
      <c r="A174" s="3"/>
      <c r="B174" s="3"/>
      <c r="C174" s="3"/>
    </row>
    <row r="175" ht="15.75" customHeight="1">
      <c r="A175" s="3"/>
      <c r="B175" s="3"/>
      <c r="C175" s="3"/>
    </row>
    <row r="176" ht="15.75" customHeight="1">
      <c r="A176" s="3"/>
      <c r="B176" s="3"/>
      <c r="C176" s="3"/>
    </row>
    <row r="177" ht="15.75" customHeight="1">
      <c r="A177" s="3"/>
      <c r="B177" s="3"/>
      <c r="C177" s="3"/>
    </row>
    <row r="178" ht="15.75" customHeight="1">
      <c r="A178" s="3"/>
      <c r="B178" s="3"/>
      <c r="C178" s="3"/>
    </row>
    <row r="179" ht="15.75" customHeight="1">
      <c r="A179" s="3"/>
      <c r="B179" s="3"/>
      <c r="C179" s="3"/>
    </row>
    <row r="180" ht="15.75" customHeight="1">
      <c r="A180" s="3"/>
      <c r="B180" s="3"/>
      <c r="C180" s="3"/>
    </row>
    <row r="181" ht="15.75" customHeight="1">
      <c r="A181" s="3"/>
      <c r="B181" s="3"/>
      <c r="C181" s="3"/>
    </row>
    <row r="182" ht="15.75" customHeight="1">
      <c r="A182" s="3"/>
      <c r="B182" s="3"/>
      <c r="C182" s="3"/>
    </row>
    <row r="183" ht="15.75" customHeight="1">
      <c r="A183" s="3"/>
      <c r="B183" s="3"/>
      <c r="C183" s="3"/>
    </row>
    <row r="184" ht="15.75" customHeight="1">
      <c r="A184" s="3"/>
      <c r="B184" s="3"/>
      <c r="C184" s="3"/>
    </row>
    <row r="185" ht="15.75" customHeight="1">
      <c r="A185" s="3"/>
      <c r="B185" s="3"/>
      <c r="C185" s="3"/>
    </row>
    <row r="186" ht="15.75" customHeight="1">
      <c r="A186" s="3"/>
      <c r="B186" s="3"/>
      <c r="C186" s="3"/>
    </row>
    <row r="187" ht="15.75" customHeight="1">
      <c r="A187" s="3"/>
      <c r="B187" s="3"/>
      <c r="C187" s="3"/>
    </row>
    <row r="188" ht="15.75" customHeight="1">
      <c r="A188" s="3"/>
      <c r="B188" s="3"/>
      <c r="C188" s="3"/>
    </row>
    <row r="189" ht="15.75" customHeight="1">
      <c r="A189" s="3"/>
      <c r="B189" s="3"/>
      <c r="C189" s="3"/>
    </row>
    <row r="190" ht="15.75" customHeight="1">
      <c r="A190" s="3"/>
      <c r="B190" s="3"/>
      <c r="C190" s="3"/>
    </row>
    <row r="191" ht="15.75" customHeight="1">
      <c r="A191" s="3"/>
      <c r="B191" s="3"/>
      <c r="C191" s="3"/>
    </row>
    <row r="192" ht="15.75" customHeight="1">
      <c r="A192" s="3"/>
      <c r="B192" s="3"/>
      <c r="C192" s="3"/>
    </row>
    <row r="193" ht="15.75" customHeight="1">
      <c r="A193" s="3"/>
      <c r="B193" s="3"/>
      <c r="C193" s="3"/>
    </row>
    <row r="194" ht="15.75" customHeight="1">
      <c r="A194" s="3"/>
      <c r="B194" s="3"/>
      <c r="C194" s="3"/>
    </row>
    <row r="195" ht="15.75" customHeight="1">
      <c r="A195" s="3"/>
      <c r="B195" s="3"/>
      <c r="C195" s="3"/>
    </row>
    <row r="196" ht="15.75" customHeight="1">
      <c r="A196" s="3"/>
      <c r="B196" s="3"/>
      <c r="C196" s="3"/>
    </row>
    <row r="197" ht="15.75" customHeight="1">
      <c r="A197" s="3"/>
      <c r="B197" s="3"/>
      <c r="C197" s="3"/>
    </row>
    <row r="198" ht="15.75" customHeight="1">
      <c r="A198" s="3"/>
      <c r="B198" s="3"/>
      <c r="C198" s="3"/>
    </row>
    <row r="199" ht="15.75" customHeight="1">
      <c r="A199" s="3"/>
      <c r="B199" s="3"/>
      <c r="C199" s="3"/>
    </row>
    <row r="200" ht="15.75" customHeight="1">
      <c r="A200" s="3"/>
      <c r="B200" s="3"/>
      <c r="C200" s="3"/>
    </row>
    <row r="201" ht="15.75" customHeight="1">
      <c r="A201" s="3"/>
      <c r="B201" s="3"/>
      <c r="C201" s="3"/>
    </row>
    <row r="202" ht="15.75" customHeight="1">
      <c r="A202" s="3"/>
      <c r="B202" s="3"/>
      <c r="C202" s="3"/>
    </row>
    <row r="203" ht="15.75" customHeight="1">
      <c r="A203" s="3"/>
      <c r="B203" s="3"/>
      <c r="C203" s="3"/>
    </row>
    <row r="204" ht="15.75" customHeight="1">
      <c r="A204" s="3"/>
      <c r="B204" s="3"/>
      <c r="C204" s="3"/>
    </row>
    <row r="205" ht="15.75" customHeight="1">
      <c r="A205" s="3"/>
      <c r="B205" s="3"/>
      <c r="C205" s="3"/>
    </row>
    <row r="206" ht="15.75" customHeight="1">
      <c r="A206" s="3"/>
      <c r="B206" s="3"/>
      <c r="C206" s="3"/>
    </row>
    <row r="207" ht="15.75" customHeight="1">
      <c r="A207" s="3"/>
      <c r="B207" s="3"/>
      <c r="C207" s="3"/>
    </row>
    <row r="208" ht="15.75" customHeight="1">
      <c r="A208" s="3"/>
      <c r="B208" s="3"/>
      <c r="C208" s="3"/>
    </row>
    <row r="209" ht="15.75" customHeight="1">
      <c r="A209" s="3"/>
      <c r="B209" s="3"/>
      <c r="C209" s="3"/>
    </row>
    <row r="210" ht="15.75" customHeight="1">
      <c r="A210" s="3"/>
      <c r="B210" s="3"/>
      <c r="C210" s="3"/>
    </row>
    <row r="211" ht="15.75" customHeight="1">
      <c r="A211" s="3"/>
      <c r="B211" s="3"/>
      <c r="C211" s="3"/>
    </row>
    <row r="212" ht="15.75" customHeight="1">
      <c r="A212" s="3"/>
      <c r="B212" s="3"/>
      <c r="C212" s="3"/>
    </row>
    <row r="213" ht="15.75" customHeight="1">
      <c r="A213" s="3"/>
      <c r="B213" s="3"/>
      <c r="C213" s="3"/>
    </row>
    <row r="214" ht="15.75" customHeight="1">
      <c r="A214" s="3"/>
      <c r="B214" s="3"/>
      <c r="C214" s="3"/>
    </row>
    <row r="215" ht="15.75" customHeight="1">
      <c r="A215" s="3"/>
      <c r="B215" s="3"/>
      <c r="C215" s="3"/>
    </row>
    <row r="216" ht="15.75" customHeight="1">
      <c r="A216" s="3"/>
      <c r="B216" s="3"/>
      <c r="C216" s="3"/>
    </row>
    <row r="217" ht="15.75" customHeight="1">
      <c r="A217" s="3"/>
      <c r="B217" s="3"/>
      <c r="C217" s="3"/>
    </row>
    <row r="218" ht="15.75" customHeight="1">
      <c r="A218" s="3"/>
      <c r="B218" s="3"/>
      <c r="C218" s="3"/>
    </row>
    <row r="219" ht="15.75" customHeight="1">
      <c r="A219" s="3"/>
      <c r="B219" s="3"/>
      <c r="C219" s="3"/>
    </row>
    <row r="220" ht="15.75" customHeight="1">
      <c r="A220" s="3"/>
      <c r="B220" s="3"/>
      <c r="C220" s="3"/>
    </row>
    <row r="221" ht="15.75" customHeight="1">
      <c r="A221" s="3"/>
      <c r="B221" s="3"/>
      <c r="C221" s="3"/>
    </row>
    <row r="222" ht="15.75" customHeight="1">
      <c r="A222" s="3"/>
      <c r="B222" s="3"/>
      <c r="C222" s="3"/>
    </row>
    <row r="223" ht="15.75" customHeight="1">
      <c r="A223" s="3"/>
      <c r="B223" s="3"/>
      <c r="C223" s="3"/>
    </row>
    <row r="224" ht="15.75" customHeight="1">
      <c r="A224" s="3"/>
      <c r="B224" s="3"/>
      <c r="C224" s="3"/>
    </row>
    <row r="225" ht="15.75" customHeight="1">
      <c r="A225" s="3"/>
      <c r="B225" s="3"/>
      <c r="C225" s="3"/>
    </row>
    <row r="226" ht="15.75" customHeight="1">
      <c r="A226" s="3"/>
      <c r="B226" s="3"/>
      <c r="C226" s="3"/>
    </row>
    <row r="227" ht="15.75" customHeight="1">
      <c r="A227" s="3"/>
      <c r="B227" s="3"/>
      <c r="C227" s="3"/>
    </row>
    <row r="228" ht="15.75" customHeight="1">
      <c r="A228" s="3"/>
      <c r="B228" s="3"/>
      <c r="C228" s="3"/>
    </row>
    <row r="229" ht="15.75" customHeight="1">
      <c r="A229" s="3"/>
      <c r="B229" s="3"/>
      <c r="C229" s="3"/>
    </row>
    <row r="230" ht="15.75" customHeight="1">
      <c r="A230" s="3"/>
      <c r="B230" s="3"/>
      <c r="C230" s="3"/>
    </row>
    <row r="231" ht="15.75" customHeight="1">
      <c r="A231" s="3"/>
      <c r="B231" s="3"/>
      <c r="C231" s="3"/>
    </row>
    <row r="232" ht="15.75" customHeight="1">
      <c r="A232" s="3"/>
      <c r="B232" s="3"/>
      <c r="C232" s="3"/>
    </row>
    <row r="233" ht="15.75" customHeight="1">
      <c r="A233" s="3"/>
      <c r="B233" s="3"/>
      <c r="C233" s="3"/>
    </row>
    <row r="234" ht="15.75" customHeight="1">
      <c r="A234" s="3"/>
      <c r="B234" s="3"/>
      <c r="C234" s="3"/>
    </row>
    <row r="235" ht="15.75" customHeight="1">
      <c r="A235" s="3"/>
      <c r="B235" s="3"/>
      <c r="C235" s="3"/>
    </row>
    <row r="236" ht="15.75" customHeight="1">
      <c r="A236" s="3"/>
      <c r="B236" s="3"/>
      <c r="C236" s="3"/>
    </row>
    <row r="237" ht="15.75" customHeight="1">
      <c r="A237" s="3"/>
      <c r="B237" s="3"/>
      <c r="C237" s="3"/>
    </row>
    <row r="238" ht="15.75" customHeight="1">
      <c r="A238" s="3"/>
      <c r="B238" s="3"/>
      <c r="C238" s="3"/>
    </row>
    <row r="239" ht="15.75" customHeight="1">
      <c r="A239" s="3"/>
      <c r="B239" s="3"/>
      <c r="C239" s="3"/>
    </row>
    <row r="240" ht="15.75" customHeight="1">
      <c r="A240" s="3"/>
      <c r="B240" s="3"/>
      <c r="C240" s="3"/>
    </row>
    <row r="241" ht="15.75" customHeight="1">
      <c r="A241" s="3"/>
      <c r="B241" s="3"/>
      <c r="C241" s="3"/>
    </row>
    <row r="242" ht="15.75" customHeight="1">
      <c r="A242" s="3"/>
      <c r="B242" s="3"/>
      <c r="C242" s="3"/>
    </row>
    <row r="243" ht="15.75" customHeight="1">
      <c r="A243" s="3"/>
      <c r="B243" s="3"/>
      <c r="C243" s="3"/>
    </row>
    <row r="244" ht="15.75" customHeight="1">
      <c r="A244" s="3"/>
      <c r="B244" s="3"/>
      <c r="C244" s="3"/>
    </row>
    <row r="245" ht="15.75" customHeight="1">
      <c r="A245" s="3"/>
      <c r="B245" s="3"/>
      <c r="C245" s="3"/>
    </row>
    <row r="246" ht="15.75" customHeight="1">
      <c r="A246" s="3"/>
      <c r="B246" s="3"/>
      <c r="C246" s="3"/>
    </row>
    <row r="247" ht="15.75" customHeight="1">
      <c r="A247" s="3"/>
      <c r="B247" s="3"/>
      <c r="C247" s="3"/>
    </row>
    <row r="248" ht="15.75" customHeight="1">
      <c r="A248" s="3"/>
      <c r="B248" s="3"/>
      <c r="C248" s="3"/>
    </row>
    <row r="249" ht="15.75" customHeight="1">
      <c r="A249" s="3"/>
      <c r="B249" s="3"/>
      <c r="C249" s="3"/>
    </row>
    <row r="250" ht="15.75" customHeight="1">
      <c r="A250" s="3"/>
      <c r="B250" s="3"/>
      <c r="C250" s="3"/>
    </row>
    <row r="251" ht="15.75" customHeight="1">
      <c r="A251" s="3"/>
      <c r="B251" s="3"/>
      <c r="C251" s="3"/>
    </row>
    <row r="252" ht="15.75" customHeight="1">
      <c r="A252" s="3"/>
      <c r="B252" s="3"/>
      <c r="C252" s="3"/>
    </row>
    <row r="253" ht="15.75" customHeight="1">
      <c r="A253" s="3"/>
      <c r="B253" s="3"/>
      <c r="C253" s="3"/>
    </row>
    <row r="254" ht="15.75" customHeight="1">
      <c r="A254" s="3"/>
      <c r="B254" s="3"/>
      <c r="C254" s="3"/>
    </row>
    <row r="255" ht="15.75" customHeight="1">
      <c r="A255" s="3"/>
      <c r="B255" s="3"/>
      <c r="C255" s="3"/>
    </row>
    <row r="256" ht="15.75" customHeight="1">
      <c r="A256" s="3"/>
      <c r="B256" s="3"/>
      <c r="C256" s="3"/>
    </row>
    <row r="257" ht="15.75" customHeight="1">
      <c r="A257" s="3"/>
      <c r="B257" s="3"/>
      <c r="C257" s="3"/>
    </row>
    <row r="258" ht="15.75" customHeight="1">
      <c r="A258" s="3"/>
      <c r="B258" s="3"/>
      <c r="C258" s="3"/>
    </row>
    <row r="259" ht="15.75" customHeight="1">
      <c r="A259" s="3"/>
      <c r="B259" s="3"/>
      <c r="C259" s="3"/>
    </row>
    <row r="260" ht="15.75" customHeight="1">
      <c r="A260" s="3"/>
      <c r="B260" s="3"/>
      <c r="C260" s="3"/>
    </row>
    <row r="261" ht="15.75" customHeight="1">
      <c r="A261" s="3"/>
      <c r="B261" s="3"/>
      <c r="C261" s="3"/>
    </row>
    <row r="262" ht="15.75" customHeight="1">
      <c r="A262" s="3"/>
      <c r="B262" s="3"/>
      <c r="C262" s="3"/>
    </row>
    <row r="263" ht="15.75" customHeight="1">
      <c r="A263" s="3"/>
      <c r="B263" s="3"/>
      <c r="C263" s="3"/>
    </row>
    <row r="264" ht="15.75" customHeight="1">
      <c r="A264" s="3"/>
      <c r="B264" s="3"/>
      <c r="C264" s="3"/>
    </row>
    <row r="265" ht="15.75" customHeight="1">
      <c r="A265" s="3"/>
      <c r="B265" s="3"/>
      <c r="C265" s="3"/>
    </row>
    <row r="266" ht="15.75" customHeight="1">
      <c r="A266" s="3"/>
      <c r="B266" s="3"/>
      <c r="C266" s="3"/>
    </row>
    <row r="267" ht="15.75" customHeight="1">
      <c r="A267" s="3"/>
      <c r="B267" s="3"/>
      <c r="C267" s="3"/>
    </row>
    <row r="268" ht="15.75" customHeight="1">
      <c r="A268" s="3"/>
      <c r="B268" s="3"/>
      <c r="C268" s="3"/>
    </row>
    <row r="269" ht="15.75" customHeight="1">
      <c r="A269" s="3"/>
      <c r="B269" s="3"/>
      <c r="C269" s="3"/>
    </row>
    <row r="270" ht="15.75" customHeight="1">
      <c r="A270" s="3"/>
      <c r="B270" s="3"/>
      <c r="C270" s="3"/>
    </row>
    <row r="271" ht="15.75" customHeight="1">
      <c r="A271" s="3"/>
      <c r="B271" s="3"/>
      <c r="C271" s="3"/>
    </row>
    <row r="272" ht="15.75" customHeight="1">
      <c r="A272" s="3"/>
      <c r="B272" s="3"/>
      <c r="C272" s="3"/>
    </row>
    <row r="273" ht="15.75" customHeight="1">
      <c r="A273" s="3"/>
      <c r="B273" s="3"/>
      <c r="C273" s="3"/>
    </row>
    <row r="274" ht="15.75" customHeight="1">
      <c r="A274" s="3"/>
      <c r="B274" s="3"/>
      <c r="C274" s="3"/>
    </row>
    <row r="275" ht="15.75" customHeight="1">
      <c r="A275" s="3"/>
      <c r="B275" s="3"/>
      <c r="C275" s="3"/>
    </row>
    <row r="276" ht="15.75" customHeight="1">
      <c r="A276" s="3"/>
      <c r="B276" s="3"/>
      <c r="C276" s="3"/>
    </row>
    <row r="277" ht="15.75" customHeight="1">
      <c r="A277" s="3"/>
      <c r="B277" s="3"/>
      <c r="C277" s="3"/>
    </row>
    <row r="278" ht="15.75" customHeight="1">
      <c r="A278" s="3"/>
      <c r="B278" s="3"/>
      <c r="C278" s="3"/>
    </row>
    <row r="279" ht="15.75" customHeight="1">
      <c r="A279" s="3"/>
      <c r="B279" s="3"/>
      <c r="C279" s="3"/>
    </row>
    <row r="280" ht="15.75" customHeight="1">
      <c r="A280" s="3"/>
      <c r="B280" s="3"/>
      <c r="C280" s="3"/>
    </row>
    <row r="281" ht="15.75" customHeight="1">
      <c r="A281" s="3"/>
      <c r="B281" s="3"/>
      <c r="C281" s="3"/>
    </row>
    <row r="282" ht="15.75" customHeight="1">
      <c r="A282" s="3"/>
      <c r="B282" s="3"/>
      <c r="C282" s="3"/>
    </row>
    <row r="283" ht="15.75" customHeight="1">
      <c r="A283" s="3"/>
      <c r="B283" s="3"/>
      <c r="C283" s="3"/>
    </row>
    <row r="284" ht="15.75" customHeight="1">
      <c r="A284" s="3"/>
      <c r="B284" s="3"/>
      <c r="C284" s="3"/>
    </row>
    <row r="285" ht="15.75" customHeight="1">
      <c r="A285" s="3"/>
      <c r="B285" s="3"/>
      <c r="C285" s="3"/>
    </row>
    <row r="286" ht="15.75" customHeight="1">
      <c r="A286" s="3"/>
      <c r="B286" s="3"/>
      <c r="C286" s="3"/>
    </row>
    <row r="287" ht="15.75" customHeight="1">
      <c r="A287" s="3"/>
      <c r="B287" s="3"/>
      <c r="C287" s="3"/>
    </row>
    <row r="288" ht="15.75" customHeight="1">
      <c r="A288" s="3"/>
      <c r="B288" s="3"/>
      <c r="C288" s="3"/>
    </row>
    <row r="289" ht="15.75" customHeight="1">
      <c r="A289" s="3"/>
      <c r="B289" s="3"/>
      <c r="C289" s="3"/>
    </row>
    <row r="290" ht="15.75" customHeight="1">
      <c r="A290" s="3"/>
      <c r="B290" s="3"/>
      <c r="C290" s="3"/>
    </row>
    <row r="291" ht="15.75" customHeight="1">
      <c r="A291" s="3"/>
      <c r="B291" s="3"/>
      <c r="C291" s="3"/>
    </row>
    <row r="292" ht="15.75" customHeight="1">
      <c r="A292" s="3"/>
      <c r="B292" s="3"/>
      <c r="C292" s="3"/>
    </row>
    <row r="293" ht="15.75" customHeight="1">
      <c r="A293" s="3"/>
      <c r="B293" s="3"/>
      <c r="C293" s="3"/>
    </row>
    <row r="294" ht="15.75" customHeight="1">
      <c r="A294" s="3"/>
      <c r="B294" s="3"/>
      <c r="C294" s="3"/>
    </row>
    <row r="295" ht="15.75" customHeight="1">
      <c r="A295" s="3"/>
      <c r="B295" s="3"/>
      <c r="C295" s="3"/>
    </row>
    <row r="296" ht="15.75" customHeight="1">
      <c r="A296" s="3"/>
      <c r="B296" s="3"/>
      <c r="C296" s="3"/>
    </row>
    <row r="297" ht="15.75" customHeight="1">
      <c r="A297" s="3"/>
      <c r="B297" s="3"/>
      <c r="C297" s="3"/>
    </row>
    <row r="298" ht="15.75" customHeight="1">
      <c r="A298" s="3"/>
      <c r="B298" s="3"/>
      <c r="C298" s="3"/>
    </row>
    <row r="299" ht="15.75" customHeight="1">
      <c r="A299" s="3"/>
      <c r="B299" s="3"/>
      <c r="C299" s="3"/>
    </row>
    <row r="300" ht="15.75" customHeight="1">
      <c r="A300" s="3"/>
      <c r="B300" s="3"/>
      <c r="C300" s="3"/>
    </row>
    <row r="301" ht="15.75" customHeight="1">
      <c r="A301" s="3"/>
      <c r="B301" s="3"/>
      <c r="C301" s="3"/>
    </row>
    <row r="302" ht="15.75" customHeight="1">
      <c r="A302" s="3"/>
      <c r="B302" s="3"/>
      <c r="C302" s="3"/>
    </row>
    <row r="303" ht="15.75" customHeight="1">
      <c r="A303" s="3"/>
      <c r="B303" s="3"/>
      <c r="C303" s="3"/>
    </row>
    <row r="304" ht="15.75" customHeight="1">
      <c r="A304" s="3"/>
      <c r="B304" s="3"/>
      <c r="C304" s="3"/>
    </row>
    <row r="305" ht="15.75" customHeight="1">
      <c r="A305" s="3"/>
      <c r="B305" s="3"/>
      <c r="C305" s="3"/>
    </row>
    <row r="306" ht="15.75" customHeight="1">
      <c r="A306" s="3"/>
      <c r="B306" s="3"/>
      <c r="C306" s="3"/>
    </row>
    <row r="307" ht="15.75" customHeight="1">
      <c r="A307" s="3"/>
      <c r="B307" s="3"/>
      <c r="C307" s="3"/>
    </row>
    <row r="308" ht="15.75" customHeight="1">
      <c r="A308" s="3"/>
      <c r="B308" s="3"/>
      <c r="C308" s="3"/>
    </row>
    <row r="309" ht="15.75" customHeight="1">
      <c r="A309" s="3"/>
      <c r="B309" s="3"/>
      <c r="C309" s="3"/>
    </row>
    <row r="310" ht="15.75" customHeight="1">
      <c r="A310" s="3"/>
      <c r="B310" s="3"/>
      <c r="C310" s="3"/>
    </row>
    <row r="311" ht="15.75" customHeight="1">
      <c r="A311" s="3"/>
      <c r="B311" s="3"/>
      <c r="C311" s="3"/>
    </row>
    <row r="312" ht="15.75" customHeight="1">
      <c r="A312" s="3"/>
      <c r="B312" s="3"/>
      <c r="C312" s="3"/>
    </row>
    <row r="313" ht="15.75" customHeight="1">
      <c r="A313" s="3"/>
      <c r="B313" s="3"/>
      <c r="C313" s="3"/>
    </row>
    <row r="314" ht="15.75" customHeight="1">
      <c r="A314" s="3"/>
      <c r="B314" s="3"/>
      <c r="C314" s="3"/>
    </row>
    <row r="315" ht="15.75" customHeight="1">
      <c r="A315" s="3"/>
      <c r="B315" s="3"/>
      <c r="C315" s="3"/>
    </row>
    <row r="316" ht="15.75" customHeight="1">
      <c r="A316" s="3"/>
      <c r="B316" s="3"/>
      <c r="C316" s="3"/>
    </row>
    <row r="317" ht="15.75" customHeight="1">
      <c r="A317" s="3"/>
      <c r="B317" s="3"/>
      <c r="C317" s="3"/>
    </row>
    <row r="318" ht="15.75" customHeight="1">
      <c r="A318" s="3"/>
      <c r="B318" s="3"/>
      <c r="C318" s="3"/>
    </row>
    <row r="319" ht="15.75" customHeight="1">
      <c r="A319" s="3"/>
      <c r="B319" s="3"/>
      <c r="C319" s="3"/>
    </row>
    <row r="320" ht="15.75" customHeight="1">
      <c r="A320" s="3"/>
      <c r="B320" s="3"/>
      <c r="C320" s="3"/>
    </row>
    <row r="321" ht="15.75" customHeight="1">
      <c r="A321" s="3"/>
      <c r="B321" s="3"/>
      <c r="C321" s="3"/>
    </row>
    <row r="322" ht="15.75" customHeight="1">
      <c r="A322" s="3"/>
      <c r="B322" s="3"/>
      <c r="C322" s="3"/>
    </row>
    <row r="323" ht="15.75" customHeight="1">
      <c r="A323" s="3"/>
      <c r="B323" s="3"/>
      <c r="C323" s="3"/>
    </row>
    <row r="324" ht="15.75" customHeight="1">
      <c r="A324" s="3"/>
      <c r="B324" s="3"/>
      <c r="C324" s="3"/>
    </row>
    <row r="325" ht="15.75" customHeight="1">
      <c r="A325" s="3"/>
      <c r="B325" s="3"/>
      <c r="C325" s="3"/>
    </row>
    <row r="326" ht="15.75" customHeight="1">
      <c r="A326" s="3"/>
      <c r="B326" s="3"/>
      <c r="C326" s="3"/>
    </row>
    <row r="327" ht="15.75" customHeight="1">
      <c r="A327" s="3"/>
      <c r="B327" s="3"/>
      <c r="C327" s="3"/>
    </row>
    <row r="328" ht="15.75" customHeight="1">
      <c r="A328" s="3"/>
      <c r="B328" s="3"/>
      <c r="C328" s="3"/>
    </row>
    <row r="329" ht="15.75" customHeight="1">
      <c r="A329" s="3"/>
      <c r="B329" s="3"/>
      <c r="C329" s="3"/>
    </row>
    <row r="330" ht="15.75" customHeight="1">
      <c r="A330" s="3"/>
      <c r="B330" s="3"/>
      <c r="C330" s="3"/>
    </row>
    <row r="331" ht="15.75" customHeight="1">
      <c r="A331" s="3"/>
      <c r="B331" s="3"/>
      <c r="C331" s="3"/>
    </row>
    <row r="332" ht="15.75" customHeight="1">
      <c r="A332" s="3"/>
      <c r="B332" s="3"/>
      <c r="C332" s="3"/>
    </row>
    <row r="333" ht="15.75" customHeight="1">
      <c r="A333" s="3"/>
      <c r="B333" s="3"/>
      <c r="C333" s="3"/>
    </row>
    <row r="334" ht="15.75" customHeight="1">
      <c r="A334" s="3"/>
      <c r="B334" s="3"/>
      <c r="C334" s="3"/>
    </row>
    <row r="335" ht="15.75" customHeight="1">
      <c r="A335" s="3"/>
      <c r="B335" s="3"/>
      <c r="C335" s="3"/>
    </row>
    <row r="336" ht="15.75" customHeight="1">
      <c r="A336" s="3"/>
      <c r="B336" s="3"/>
      <c r="C336" s="3"/>
    </row>
    <row r="337" ht="15.75" customHeight="1">
      <c r="A337" s="3"/>
      <c r="B337" s="3"/>
      <c r="C337" s="3"/>
    </row>
    <row r="338" ht="15.75" customHeight="1">
      <c r="A338" s="3"/>
      <c r="B338" s="3"/>
      <c r="C338" s="3"/>
    </row>
    <row r="339" ht="15.75" customHeight="1">
      <c r="A339" s="3"/>
      <c r="B339" s="3"/>
      <c r="C339" s="3"/>
    </row>
    <row r="340" ht="15.75" customHeight="1">
      <c r="A340" s="3"/>
      <c r="B340" s="3"/>
      <c r="C340" s="3"/>
    </row>
    <row r="341" ht="15.75" customHeight="1">
      <c r="A341" s="3"/>
      <c r="B341" s="3"/>
      <c r="C341" s="3"/>
    </row>
    <row r="342" ht="15.75" customHeight="1">
      <c r="A342" s="3"/>
      <c r="B342" s="3"/>
      <c r="C342" s="3"/>
    </row>
    <row r="343" ht="15.75" customHeight="1">
      <c r="A343" s="3"/>
      <c r="B343" s="3"/>
      <c r="C343" s="3"/>
    </row>
    <row r="344" ht="15.75" customHeight="1">
      <c r="A344" s="3"/>
      <c r="B344" s="3"/>
      <c r="C344" s="3"/>
    </row>
    <row r="345" ht="15.75" customHeight="1">
      <c r="A345" s="3"/>
      <c r="B345" s="3"/>
      <c r="C345" s="3"/>
    </row>
    <row r="346" ht="15.75" customHeight="1">
      <c r="A346" s="3"/>
      <c r="B346" s="3"/>
      <c r="C346" s="3"/>
    </row>
    <row r="347" ht="15.75" customHeight="1">
      <c r="A347" s="3"/>
      <c r="B347" s="3"/>
      <c r="C347" s="3"/>
    </row>
    <row r="348" ht="15.75" customHeight="1">
      <c r="A348" s="3"/>
      <c r="B348" s="3"/>
      <c r="C348" s="3"/>
    </row>
    <row r="349" ht="15.75" customHeight="1">
      <c r="A349" s="3"/>
      <c r="B349" s="3"/>
      <c r="C349" s="3"/>
    </row>
    <row r="350" ht="15.75" customHeight="1">
      <c r="A350" s="3"/>
      <c r="B350" s="3"/>
      <c r="C350" s="3"/>
    </row>
    <row r="351" ht="15.75" customHeight="1">
      <c r="A351" s="3"/>
      <c r="B351" s="3"/>
      <c r="C351" s="3"/>
    </row>
    <row r="352" ht="15.75" customHeight="1">
      <c r="A352" s="3"/>
      <c r="B352" s="3"/>
      <c r="C352" s="3"/>
    </row>
    <row r="353" ht="15.75" customHeight="1">
      <c r="A353" s="3"/>
      <c r="B353" s="3"/>
      <c r="C353" s="3"/>
    </row>
    <row r="354" ht="15.75" customHeight="1">
      <c r="A354" s="3"/>
      <c r="B354" s="3"/>
      <c r="C354" s="3"/>
    </row>
    <row r="355" ht="15.75" customHeight="1">
      <c r="A355" s="3"/>
      <c r="B355" s="3"/>
      <c r="C355" s="3"/>
    </row>
    <row r="356" ht="15.75" customHeight="1">
      <c r="A356" s="3"/>
      <c r="B356" s="3"/>
      <c r="C356" s="3"/>
    </row>
    <row r="357" ht="15.75" customHeight="1">
      <c r="A357" s="3"/>
      <c r="B357" s="3"/>
      <c r="C357" s="3"/>
    </row>
    <row r="358" ht="15.75" customHeight="1">
      <c r="A358" s="3"/>
      <c r="B358" s="3"/>
      <c r="C358" s="3"/>
    </row>
    <row r="359" ht="15.75" customHeight="1">
      <c r="A359" s="3"/>
      <c r="B359" s="3"/>
      <c r="C359" s="3"/>
    </row>
    <row r="360" ht="15.75" customHeight="1">
      <c r="A360" s="3"/>
      <c r="B360" s="3"/>
      <c r="C360" s="3"/>
    </row>
    <row r="361" ht="15.75" customHeight="1">
      <c r="A361" s="3"/>
      <c r="B361" s="3"/>
      <c r="C361" s="3"/>
    </row>
    <row r="362" ht="15.75" customHeight="1">
      <c r="A362" s="3"/>
      <c r="B362" s="3"/>
      <c r="C362" s="3"/>
    </row>
    <row r="363" ht="15.75" customHeight="1">
      <c r="A363" s="3"/>
      <c r="B363" s="3"/>
      <c r="C363" s="3"/>
    </row>
    <row r="364" ht="15.75" customHeight="1">
      <c r="A364" s="3"/>
      <c r="B364" s="3"/>
      <c r="C364" s="3"/>
    </row>
    <row r="365" ht="15.75" customHeight="1">
      <c r="A365" s="3"/>
      <c r="B365" s="3"/>
      <c r="C365" s="3"/>
    </row>
    <row r="366" ht="15.75" customHeight="1">
      <c r="A366" s="3"/>
      <c r="B366" s="3"/>
      <c r="C366" s="3"/>
    </row>
    <row r="367" ht="15.75" customHeight="1">
      <c r="A367" s="3"/>
      <c r="B367" s="3"/>
      <c r="C367" s="3"/>
    </row>
    <row r="368" ht="15.75" customHeight="1">
      <c r="A368" s="3"/>
      <c r="B368" s="3"/>
      <c r="C368" s="3"/>
    </row>
    <row r="369" ht="15.75" customHeight="1">
      <c r="A369" s="3"/>
      <c r="B369" s="3"/>
      <c r="C369" s="3"/>
    </row>
    <row r="370" ht="15.75" customHeight="1">
      <c r="A370" s="3"/>
      <c r="B370" s="3"/>
      <c r="C370" s="3"/>
    </row>
    <row r="371" ht="15.75" customHeight="1">
      <c r="A371" s="3"/>
      <c r="B371" s="3"/>
      <c r="C371" s="3"/>
    </row>
    <row r="372" ht="15.75" customHeight="1">
      <c r="A372" s="3"/>
      <c r="B372" s="3"/>
      <c r="C372" s="3"/>
    </row>
    <row r="373" ht="15.75" customHeight="1">
      <c r="A373" s="3"/>
      <c r="B373" s="3"/>
      <c r="C373" s="3"/>
    </row>
    <row r="374" ht="15.75" customHeight="1">
      <c r="A374" s="3"/>
      <c r="B374" s="3"/>
      <c r="C374" s="3"/>
    </row>
    <row r="375" ht="15.75" customHeight="1">
      <c r="A375" s="3"/>
      <c r="B375" s="3"/>
      <c r="C375" s="3"/>
    </row>
    <row r="376" ht="15.75" customHeight="1">
      <c r="A376" s="3"/>
      <c r="B376" s="3"/>
      <c r="C376" s="3"/>
    </row>
    <row r="377" ht="15.75" customHeight="1">
      <c r="A377" s="3"/>
      <c r="B377" s="3"/>
      <c r="C377" s="3"/>
    </row>
    <row r="378" ht="15.75" customHeight="1">
      <c r="A378" s="3"/>
      <c r="B378" s="3"/>
      <c r="C378" s="3"/>
    </row>
    <row r="379" ht="15.75" customHeight="1">
      <c r="A379" s="3"/>
      <c r="B379" s="3"/>
      <c r="C379" s="3"/>
    </row>
    <row r="380" ht="15.75" customHeight="1">
      <c r="A380" s="3"/>
      <c r="B380" s="3"/>
      <c r="C380" s="3"/>
    </row>
    <row r="381" ht="15.75" customHeight="1">
      <c r="A381" s="3"/>
      <c r="B381" s="3"/>
      <c r="C381" s="3"/>
    </row>
    <row r="382" ht="15.75" customHeight="1">
      <c r="A382" s="3"/>
      <c r="B382" s="3"/>
      <c r="C382" s="3"/>
    </row>
    <row r="383" ht="15.75" customHeight="1">
      <c r="A383" s="3"/>
      <c r="B383" s="3"/>
      <c r="C383" s="3"/>
    </row>
    <row r="384" ht="15.75" customHeight="1">
      <c r="A384" s="3"/>
      <c r="B384" s="3"/>
      <c r="C384" s="3"/>
    </row>
    <row r="385" ht="15.75" customHeight="1">
      <c r="A385" s="3"/>
      <c r="B385" s="3"/>
      <c r="C385" s="3"/>
    </row>
    <row r="386" ht="15.75" customHeight="1">
      <c r="A386" s="3"/>
      <c r="B386" s="3"/>
      <c r="C386" s="3"/>
    </row>
    <row r="387" ht="15.75" customHeight="1">
      <c r="A387" s="3"/>
      <c r="B387" s="3"/>
      <c r="C387" s="3"/>
    </row>
    <row r="388" ht="15.75" customHeight="1">
      <c r="A388" s="3"/>
      <c r="B388" s="3"/>
      <c r="C388" s="3"/>
    </row>
    <row r="389" ht="15.75" customHeight="1">
      <c r="A389" s="3"/>
      <c r="B389" s="3"/>
      <c r="C389" s="3"/>
    </row>
    <row r="390" ht="15.75" customHeight="1">
      <c r="A390" s="3"/>
      <c r="B390" s="3"/>
      <c r="C390" s="3"/>
    </row>
    <row r="391" ht="15.75" customHeight="1">
      <c r="A391" s="3"/>
      <c r="B391" s="3"/>
      <c r="C391" s="3"/>
    </row>
    <row r="392" ht="15.75" customHeight="1">
      <c r="A392" s="3"/>
      <c r="B392" s="3"/>
      <c r="C392" s="3"/>
    </row>
    <row r="393" ht="15.75" customHeight="1">
      <c r="A393" s="3"/>
      <c r="B393" s="3"/>
      <c r="C393" s="3"/>
    </row>
    <row r="394" ht="15.75" customHeight="1">
      <c r="A394" s="3"/>
      <c r="B394" s="3"/>
      <c r="C394" s="3"/>
    </row>
    <row r="395" ht="15.75" customHeight="1">
      <c r="A395" s="3"/>
      <c r="B395" s="3"/>
      <c r="C395" s="3"/>
    </row>
    <row r="396" ht="15.75" customHeight="1">
      <c r="A396" s="3"/>
      <c r="B396" s="3"/>
      <c r="C396" s="3"/>
    </row>
    <row r="397" ht="15.75" customHeight="1">
      <c r="A397" s="3"/>
      <c r="B397" s="3"/>
      <c r="C397" s="3"/>
    </row>
    <row r="398" ht="15.75" customHeight="1">
      <c r="A398" s="3"/>
      <c r="B398" s="3"/>
      <c r="C398" s="3"/>
    </row>
    <row r="399" ht="15.75" customHeight="1">
      <c r="A399" s="3"/>
      <c r="B399" s="3"/>
      <c r="C399" s="3"/>
    </row>
    <row r="400" ht="15.75" customHeight="1">
      <c r="A400" s="3"/>
      <c r="B400" s="3"/>
      <c r="C400" s="3"/>
    </row>
    <row r="401" ht="15.75" customHeight="1">
      <c r="A401" s="3"/>
      <c r="B401" s="3"/>
      <c r="C401" s="3"/>
    </row>
    <row r="402" ht="15.75" customHeight="1">
      <c r="A402" s="3"/>
      <c r="B402" s="3"/>
      <c r="C402" s="3"/>
    </row>
    <row r="403" ht="15.75" customHeight="1">
      <c r="A403" s="3"/>
      <c r="B403" s="3"/>
      <c r="C403" s="3"/>
    </row>
    <row r="404" ht="15.75" customHeight="1">
      <c r="A404" s="3"/>
      <c r="B404" s="3"/>
      <c r="C404" s="3"/>
    </row>
    <row r="405" ht="15.75" customHeight="1">
      <c r="A405" s="3"/>
      <c r="B405" s="3"/>
      <c r="C405" s="3"/>
    </row>
    <row r="406" ht="15.75" customHeight="1">
      <c r="A406" s="3"/>
      <c r="B406" s="3"/>
      <c r="C406" s="3"/>
    </row>
    <row r="407" ht="15.75" customHeight="1">
      <c r="A407" s="3"/>
      <c r="B407" s="3"/>
      <c r="C407" s="3"/>
    </row>
    <row r="408" ht="15.75" customHeight="1">
      <c r="A408" s="3"/>
      <c r="B408" s="3"/>
      <c r="C408" s="3"/>
    </row>
    <row r="409" ht="15.75" customHeight="1">
      <c r="A409" s="3"/>
      <c r="B409" s="3"/>
      <c r="C409" s="3"/>
    </row>
    <row r="410" ht="15.75" customHeight="1">
      <c r="A410" s="3"/>
      <c r="B410" s="3"/>
      <c r="C410" s="3"/>
    </row>
    <row r="411" ht="15.75" customHeight="1">
      <c r="A411" s="3"/>
      <c r="B411" s="3"/>
      <c r="C411" s="3"/>
    </row>
    <row r="412" ht="15.75" customHeight="1">
      <c r="A412" s="3"/>
      <c r="B412" s="3"/>
      <c r="C412" s="3"/>
    </row>
    <row r="413" ht="15.75" customHeight="1">
      <c r="A413" s="3"/>
      <c r="B413" s="3"/>
      <c r="C413" s="3"/>
    </row>
    <row r="414" ht="15.75" customHeight="1">
      <c r="A414" s="3"/>
      <c r="B414" s="3"/>
      <c r="C414" s="3"/>
    </row>
    <row r="415" ht="15.75" customHeight="1">
      <c r="A415" s="3"/>
      <c r="B415" s="3"/>
      <c r="C415" s="3"/>
    </row>
    <row r="416" ht="15.75" customHeight="1">
      <c r="A416" s="3"/>
      <c r="B416" s="3"/>
      <c r="C416" s="3"/>
    </row>
    <row r="417" ht="15.75" customHeight="1">
      <c r="A417" s="3"/>
      <c r="B417" s="3"/>
      <c r="C417" s="3"/>
    </row>
    <row r="418" ht="15.75" customHeight="1">
      <c r="A418" s="3"/>
      <c r="B418" s="3"/>
      <c r="C418" s="3"/>
    </row>
    <row r="419" ht="15.75" customHeight="1">
      <c r="A419" s="3"/>
      <c r="B419" s="3"/>
      <c r="C419" s="3"/>
    </row>
    <row r="420" ht="15.75" customHeight="1">
      <c r="A420" s="3"/>
      <c r="B420" s="3"/>
      <c r="C420" s="3"/>
    </row>
    <row r="421" ht="15.75" customHeight="1">
      <c r="A421" s="3"/>
      <c r="B421" s="3"/>
      <c r="C421" s="3"/>
    </row>
    <row r="422" ht="15.75" customHeight="1">
      <c r="A422" s="3"/>
      <c r="B422" s="3"/>
      <c r="C422" s="3"/>
    </row>
    <row r="423" ht="15.75" customHeight="1">
      <c r="A423" s="3"/>
      <c r="B423" s="3"/>
      <c r="C423" s="3"/>
    </row>
    <row r="424" ht="15.75" customHeight="1">
      <c r="A424" s="3"/>
      <c r="B424" s="3"/>
      <c r="C424" s="3"/>
    </row>
    <row r="425" ht="15.75" customHeight="1">
      <c r="A425" s="3"/>
      <c r="B425" s="3"/>
      <c r="C425" s="3"/>
    </row>
    <row r="426" ht="15.75" customHeight="1">
      <c r="A426" s="3"/>
      <c r="B426" s="3"/>
      <c r="C426" s="3"/>
    </row>
    <row r="427" ht="15.75" customHeight="1">
      <c r="A427" s="3"/>
      <c r="B427" s="3"/>
      <c r="C427" s="3"/>
    </row>
    <row r="428" ht="15.75" customHeight="1">
      <c r="A428" s="3"/>
      <c r="B428" s="3"/>
      <c r="C428" s="3"/>
    </row>
    <row r="429" ht="15.75" customHeight="1">
      <c r="A429" s="3"/>
      <c r="B429" s="3"/>
      <c r="C429" s="3"/>
    </row>
    <row r="430" ht="15.75" customHeight="1">
      <c r="A430" s="3"/>
      <c r="B430" s="3"/>
      <c r="C430" s="3"/>
    </row>
    <row r="431" ht="15.75" customHeight="1">
      <c r="A431" s="3"/>
      <c r="B431" s="3"/>
      <c r="C431" s="3"/>
    </row>
    <row r="432" ht="15.75" customHeight="1">
      <c r="A432" s="3"/>
      <c r="B432" s="3"/>
      <c r="C432" s="3"/>
    </row>
    <row r="433" ht="15.75" customHeight="1">
      <c r="A433" s="3"/>
      <c r="B433" s="3"/>
      <c r="C433" s="3"/>
    </row>
    <row r="434" ht="15.75" customHeight="1">
      <c r="A434" s="3"/>
      <c r="B434" s="3"/>
      <c r="C434" s="3"/>
    </row>
    <row r="435" ht="15.75" customHeight="1">
      <c r="A435" s="3"/>
      <c r="B435" s="3"/>
      <c r="C435" s="3"/>
    </row>
    <row r="436" ht="15.75" customHeight="1">
      <c r="A436" s="3"/>
      <c r="B436" s="3"/>
      <c r="C436" s="3"/>
    </row>
    <row r="437" ht="15.75" customHeight="1">
      <c r="A437" s="3"/>
      <c r="B437" s="3"/>
      <c r="C437" s="3"/>
    </row>
    <row r="438" ht="15.75" customHeight="1">
      <c r="A438" s="3"/>
      <c r="B438" s="3"/>
      <c r="C438" s="3"/>
    </row>
    <row r="439" ht="15.75" customHeight="1">
      <c r="A439" s="3"/>
      <c r="B439" s="3"/>
      <c r="C439" s="3"/>
    </row>
    <row r="440" ht="15.75" customHeight="1">
      <c r="A440" s="3"/>
      <c r="B440" s="3"/>
      <c r="C440" s="3"/>
    </row>
    <row r="441" ht="15.75" customHeight="1">
      <c r="A441" s="3"/>
      <c r="B441" s="3"/>
      <c r="C441" s="3"/>
    </row>
    <row r="442" ht="15.75" customHeight="1">
      <c r="A442" s="3"/>
      <c r="B442" s="3"/>
      <c r="C442" s="3"/>
    </row>
    <row r="443" ht="15.75" customHeight="1">
      <c r="A443" s="3"/>
      <c r="B443" s="3"/>
      <c r="C443" s="3"/>
    </row>
    <row r="444" ht="15.75" customHeight="1">
      <c r="A444" s="3"/>
      <c r="B444" s="3"/>
      <c r="C444" s="3"/>
    </row>
    <row r="445" ht="15.75" customHeight="1">
      <c r="A445" s="3"/>
      <c r="B445" s="3"/>
      <c r="C445" s="3"/>
    </row>
    <row r="446" ht="15.75" customHeight="1">
      <c r="A446" s="3"/>
      <c r="B446" s="3"/>
      <c r="C446" s="3"/>
    </row>
    <row r="447" ht="15.75" customHeight="1">
      <c r="A447" s="3"/>
      <c r="B447" s="3"/>
      <c r="C447" s="3"/>
    </row>
    <row r="448" ht="15.75" customHeight="1">
      <c r="A448" s="3"/>
      <c r="B448" s="3"/>
      <c r="C448" s="3"/>
    </row>
    <row r="449" ht="15.75" customHeight="1">
      <c r="A449" s="3"/>
      <c r="B449" s="3"/>
      <c r="C449" s="3"/>
    </row>
    <row r="450" ht="15.75" customHeight="1">
      <c r="A450" s="3"/>
      <c r="B450" s="3"/>
      <c r="C450" s="3"/>
    </row>
    <row r="451" ht="15.75" customHeight="1">
      <c r="A451" s="3"/>
      <c r="B451" s="3"/>
      <c r="C451" s="3"/>
    </row>
    <row r="452" ht="15.75" customHeight="1">
      <c r="A452" s="3"/>
      <c r="B452" s="3"/>
      <c r="C452" s="3"/>
    </row>
    <row r="453" ht="15.75" customHeight="1">
      <c r="A453" s="3"/>
      <c r="B453" s="3"/>
      <c r="C453" s="3"/>
    </row>
    <row r="454" ht="15.75" customHeight="1">
      <c r="A454" s="3"/>
      <c r="B454" s="3"/>
      <c r="C454" s="3"/>
    </row>
    <row r="455" ht="15.75" customHeight="1">
      <c r="A455" s="3"/>
      <c r="B455" s="3"/>
      <c r="C455" s="3"/>
    </row>
    <row r="456" ht="15.75" customHeight="1">
      <c r="A456" s="3"/>
      <c r="B456" s="3"/>
      <c r="C456" s="3"/>
    </row>
    <row r="457" ht="15.75" customHeight="1">
      <c r="A457" s="3"/>
      <c r="B457" s="3"/>
      <c r="C457" s="3"/>
    </row>
    <row r="458" ht="15.75" customHeight="1">
      <c r="A458" s="3"/>
      <c r="B458" s="3"/>
      <c r="C458" s="3"/>
    </row>
    <row r="459" ht="15.75" customHeight="1">
      <c r="A459" s="3"/>
      <c r="B459" s="3"/>
      <c r="C459" s="3"/>
    </row>
    <row r="460" ht="15.75" customHeight="1">
      <c r="A460" s="3"/>
      <c r="B460" s="3"/>
      <c r="C460" s="3"/>
    </row>
    <row r="461" ht="15.75" customHeight="1">
      <c r="A461" s="3"/>
      <c r="B461" s="3"/>
      <c r="C461" s="3"/>
    </row>
    <row r="462" ht="15.75" customHeight="1">
      <c r="A462" s="3"/>
      <c r="B462" s="3"/>
      <c r="C462" s="3"/>
    </row>
    <row r="463" ht="15.75" customHeight="1">
      <c r="A463" s="3"/>
      <c r="B463" s="3"/>
      <c r="C463" s="3"/>
    </row>
    <row r="464" ht="15.75" customHeight="1">
      <c r="A464" s="3"/>
      <c r="B464" s="3"/>
      <c r="C464" s="3"/>
    </row>
    <row r="465" ht="15.75" customHeight="1">
      <c r="A465" s="3"/>
      <c r="B465" s="3"/>
      <c r="C465" s="3"/>
    </row>
    <row r="466" ht="15.75" customHeight="1">
      <c r="A466" s="3"/>
      <c r="B466" s="3"/>
      <c r="C466" s="3"/>
    </row>
    <row r="467" ht="15.75" customHeight="1">
      <c r="A467" s="3"/>
      <c r="B467" s="3"/>
      <c r="C467" s="3"/>
    </row>
    <row r="468" ht="15.75" customHeight="1">
      <c r="A468" s="3"/>
      <c r="B468" s="3"/>
      <c r="C468" s="3"/>
    </row>
    <row r="469" ht="15.75" customHeight="1">
      <c r="A469" s="3"/>
      <c r="B469" s="3"/>
      <c r="C469" s="3"/>
    </row>
    <row r="470" ht="15.75" customHeight="1">
      <c r="A470" s="3"/>
      <c r="B470" s="3"/>
      <c r="C470" s="3"/>
    </row>
    <row r="471" ht="15.75" customHeight="1">
      <c r="A471" s="3"/>
      <c r="B471" s="3"/>
      <c r="C471" s="3"/>
    </row>
    <row r="472" ht="15.75" customHeight="1">
      <c r="A472" s="3"/>
      <c r="B472" s="3"/>
      <c r="C472" s="3"/>
    </row>
    <row r="473" ht="15.75" customHeight="1">
      <c r="A473" s="3"/>
      <c r="B473" s="3"/>
      <c r="C473" s="3"/>
    </row>
    <row r="474" ht="15.75" customHeight="1">
      <c r="A474" s="3"/>
      <c r="B474" s="3"/>
      <c r="C474" s="3"/>
    </row>
    <row r="475" ht="15.75" customHeight="1">
      <c r="A475" s="3"/>
      <c r="B475" s="3"/>
      <c r="C475" s="3"/>
    </row>
    <row r="476" ht="15.75" customHeight="1">
      <c r="A476" s="3"/>
      <c r="B476" s="3"/>
      <c r="C476" s="3"/>
    </row>
    <row r="477" ht="15.75" customHeight="1">
      <c r="A477" s="3"/>
      <c r="B477" s="3"/>
      <c r="C477" s="3"/>
    </row>
    <row r="478" ht="15.75" customHeight="1">
      <c r="A478" s="3"/>
      <c r="B478" s="3"/>
      <c r="C478" s="3"/>
    </row>
    <row r="479" ht="15.75" customHeight="1">
      <c r="A479" s="3"/>
      <c r="B479" s="3"/>
      <c r="C479" s="3"/>
    </row>
    <row r="480" ht="15.75" customHeight="1">
      <c r="A480" s="3"/>
      <c r="B480" s="3"/>
      <c r="C480" s="3"/>
    </row>
    <row r="481" ht="15.75" customHeight="1">
      <c r="A481" s="3"/>
      <c r="B481" s="3"/>
      <c r="C481" s="3"/>
    </row>
    <row r="482" ht="15.75" customHeight="1">
      <c r="A482" s="3"/>
      <c r="B482" s="3"/>
      <c r="C482" s="3"/>
    </row>
    <row r="483" ht="15.75" customHeight="1">
      <c r="A483" s="3"/>
      <c r="B483" s="3"/>
      <c r="C483" s="3"/>
    </row>
    <row r="484" ht="15.75" customHeight="1">
      <c r="A484" s="3"/>
      <c r="B484" s="3"/>
      <c r="C484" s="3"/>
    </row>
    <row r="485" ht="15.75" customHeight="1">
      <c r="A485" s="3"/>
      <c r="B485" s="3"/>
      <c r="C485" s="3"/>
    </row>
    <row r="486" ht="15.75" customHeight="1">
      <c r="A486" s="3"/>
      <c r="B486" s="3"/>
      <c r="C486" s="3"/>
    </row>
    <row r="487" ht="15.75" customHeight="1">
      <c r="A487" s="3"/>
      <c r="B487" s="3"/>
      <c r="C487" s="3"/>
    </row>
    <row r="488" ht="15.75" customHeight="1">
      <c r="A488" s="3"/>
      <c r="B488" s="3"/>
      <c r="C488" s="3"/>
    </row>
    <row r="489" ht="15.75" customHeight="1">
      <c r="A489" s="3"/>
      <c r="B489" s="3"/>
      <c r="C489" s="3"/>
    </row>
    <row r="490" ht="15.75" customHeight="1">
      <c r="A490" s="3"/>
      <c r="B490" s="3"/>
      <c r="C490" s="3"/>
    </row>
    <row r="491" ht="15.75" customHeight="1">
      <c r="A491" s="3"/>
      <c r="B491" s="3"/>
      <c r="C491" s="3"/>
    </row>
    <row r="492" ht="15.75" customHeight="1">
      <c r="A492" s="3"/>
      <c r="B492" s="3"/>
      <c r="C492" s="3"/>
    </row>
    <row r="493" ht="15.75" customHeight="1">
      <c r="A493" s="3"/>
      <c r="B493" s="3"/>
      <c r="C493" s="3"/>
    </row>
    <row r="494" ht="15.75" customHeight="1">
      <c r="A494" s="3"/>
      <c r="B494" s="3"/>
      <c r="C494" s="3"/>
    </row>
    <row r="495" ht="15.75" customHeight="1">
      <c r="A495" s="3"/>
      <c r="B495" s="3"/>
      <c r="C495" s="3"/>
    </row>
    <row r="496" ht="15.75" customHeight="1">
      <c r="A496" s="3"/>
      <c r="B496" s="3"/>
      <c r="C496" s="3"/>
    </row>
    <row r="497" ht="15.75" customHeight="1">
      <c r="A497" s="3"/>
      <c r="B497" s="3"/>
      <c r="C497" s="3"/>
    </row>
    <row r="498" ht="15.75" customHeight="1">
      <c r="A498" s="3"/>
      <c r="B498" s="3"/>
      <c r="C498" s="3"/>
    </row>
    <row r="499" ht="15.75" customHeight="1">
      <c r="A499" s="3"/>
      <c r="B499" s="3"/>
      <c r="C499" s="3"/>
    </row>
    <row r="500" ht="15.75" customHeight="1">
      <c r="A500" s="3"/>
      <c r="B500" s="3"/>
      <c r="C500" s="3"/>
    </row>
    <row r="501" ht="15.75" customHeight="1">
      <c r="A501" s="3"/>
      <c r="B501" s="3"/>
      <c r="C501" s="3"/>
    </row>
    <row r="502" ht="15.75" customHeight="1">
      <c r="A502" s="3"/>
      <c r="B502" s="3"/>
      <c r="C502" s="3"/>
    </row>
    <row r="503" ht="15.75" customHeight="1">
      <c r="A503" s="3"/>
      <c r="B503" s="3"/>
      <c r="C503" s="3"/>
    </row>
    <row r="504" ht="15.75" customHeight="1">
      <c r="A504" s="3"/>
      <c r="B504" s="3"/>
      <c r="C504" s="3"/>
    </row>
    <row r="505" ht="15.75" customHeight="1">
      <c r="A505" s="3"/>
      <c r="B505" s="3"/>
      <c r="C505" s="3"/>
    </row>
    <row r="506" ht="15.75" customHeight="1">
      <c r="A506" s="3"/>
      <c r="B506" s="3"/>
      <c r="C506" s="3"/>
    </row>
    <row r="507" ht="15.75" customHeight="1">
      <c r="A507" s="3"/>
      <c r="B507" s="3"/>
      <c r="C507" s="3"/>
    </row>
    <row r="508" ht="15.75" customHeight="1">
      <c r="A508" s="3"/>
      <c r="B508" s="3"/>
      <c r="C508" s="3"/>
    </row>
    <row r="509" ht="15.75" customHeight="1">
      <c r="A509" s="3"/>
      <c r="B509" s="3"/>
      <c r="C509" s="3"/>
    </row>
    <row r="510" ht="15.75" customHeight="1">
      <c r="A510" s="3"/>
      <c r="B510" s="3"/>
      <c r="C510" s="3"/>
    </row>
    <row r="511" ht="15.75" customHeight="1">
      <c r="A511" s="3"/>
      <c r="B511" s="3"/>
      <c r="C511" s="3"/>
    </row>
    <row r="512" ht="15.75" customHeight="1">
      <c r="A512" s="3"/>
      <c r="B512" s="3"/>
      <c r="C512" s="3"/>
    </row>
    <row r="513" ht="15.75" customHeight="1">
      <c r="A513" s="3"/>
      <c r="B513" s="3"/>
      <c r="C513" s="3"/>
    </row>
    <row r="514" ht="15.75" customHeight="1">
      <c r="A514" s="3"/>
      <c r="B514" s="3"/>
      <c r="C514" s="3"/>
    </row>
    <row r="515" ht="15.75" customHeight="1">
      <c r="A515" s="3"/>
      <c r="B515" s="3"/>
      <c r="C515" s="3"/>
    </row>
    <row r="516" ht="15.75" customHeight="1">
      <c r="A516" s="3"/>
      <c r="B516" s="3"/>
      <c r="C516" s="3"/>
    </row>
    <row r="517" ht="15.75" customHeight="1">
      <c r="A517" s="3"/>
      <c r="B517" s="3"/>
      <c r="C517" s="3"/>
    </row>
    <row r="518" ht="15.75" customHeight="1">
      <c r="A518" s="3"/>
      <c r="B518" s="3"/>
      <c r="C518" s="3"/>
    </row>
    <row r="519" ht="15.75" customHeight="1">
      <c r="A519" s="3"/>
      <c r="B519" s="3"/>
      <c r="C519" s="3"/>
    </row>
    <row r="520" ht="15.75" customHeight="1">
      <c r="A520" s="3"/>
      <c r="B520" s="3"/>
      <c r="C520" s="3"/>
    </row>
    <row r="521" ht="15.75" customHeight="1">
      <c r="A521" s="3"/>
      <c r="B521" s="3"/>
      <c r="C521" s="3"/>
    </row>
    <row r="522" ht="15.75" customHeight="1">
      <c r="A522" s="3"/>
      <c r="B522" s="3"/>
      <c r="C522" s="3"/>
    </row>
    <row r="523" ht="15.75" customHeight="1">
      <c r="A523" s="3"/>
      <c r="B523" s="3"/>
      <c r="C523" s="3"/>
    </row>
    <row r="524" ht="15.75" customHeight="1">
      <c r="A524" s="3"/>
      <c r="B524" s="3"/>
      <c r="C524" s="3"/>
    </row>
    <row r="525" ht="15.75" customHeight="1">
      <c r="A525" s="3"/>
      <c r="B525" s="3"/>
      <c r="C525" s="3"/>
    </row>
    <row r="526" ht="15.75" customHeight="1">
      <c r="A526" s="3"/>
      <c r="B526" s="3"/>
      <c r="C526" s="3"/>
    </row>
    <row r="527" ht="15.75" customHeight="1">
      <c r="A527" s="3"/>
      <c r="B527" s="3"/>
      <c r="C527" s="3"/>
    </row>
    <row r="528" ht="15.75" customHeight="1">
      <c r="A528" s="3"/>
      <c r="B528" s="3"/>
      <c r="C528" s="3"/>
    </row>
    <row r="529" ht="15.75" customHeight="1">
      <c r="A529" s="3"/>
      <c r="B529" s="3"/>
      <c r="C529" s="3"/>
    </row>
    <row r="530" ht="15.75" customHeight="1">
      <c r="A530" s="3"/>
      <c r="B530" s="3"/>
      <c r="C530" s="3"/>
    </row>
    <row r="531" ht="15.75" customHeight="1">
      <c r="A531" s="3"/>
      <c r="B531" s="3"/>
      <c r="C531" s="3"/>
    </row>
    <row r="532" ht="15.75" customHeight="1">
      <c r="A532" s="3"/>
      <c r="B532" s="3"/>
      <c r="C532" s="3"/>
    </row>
    <row r="533" ht="15.75" customHeight="1">
      <c r="A533" s="3"/>
      <c r="B533" s="3"/>
      <c r="C533" s="3"/>
    </row>
    <row r="534" ht="15.75" customHeight="1">
      <c r="A534" s="3"/>
      <c r="B534" s="3"/>
      <c r="C534" s="3"/>
    </row>
    <row r="535" ht="15.75" customHeight="1">
      <c r="A535" s="3"/>
      <c r="B535" s="3"/>
      <c r="C535" s="3"/>
    </row>
    <row r="536" ht="15.75" customHeight="1">
      <c r="A536" s="3"/>
      <c r="B536" s="3"/>
      <c r="C536" s="3"/>
    </row>
    <row r="537" ht="15.75" customHeight="1">
      <c r="A537" s="3"/>
      <c r="B537" s="3"/>
      <c r="C537" s="3"/>
    </row>
    <row r="538" ht="15.75" customHeight="1">
      <c r="A538" s="3"/>
      <c r="B538" s="3"/>
      <c r="C538" s="3"/>
    </row>
    <row r="539" ht="15.75" customHeight="1">
      <c r="A539" s="3"/>
      <c r="B539" s="3"/>
      <c r="C539" s="3"/>
    </row>
    <row r="540" ht="15.75" customHeight="1">
      <c r="A540" s="3"/>
      <c r="B540" s="3"/>
      <c r="C540" s="3"/>
    </row>
    <row r="541" ht="15.75" customHeight="1">
      <c r="A541" s="3"/>
      <c r="B541" s="3"/>
      <c r="C541" s="3"/>
    </row>
    <row r="542" ht="15.75" customHeight="1">
      <c r="A542" s="3"/>
      <c r="B542" s="3"/>
      <c r="C542" s="3"/>
    </row>
    <row r="543" ht="15.75" customHeight="1">
      <c r="A543" s="3"/>
      <c r="B543" s="3"/>
      <c r="C543" s="3"/>
    </row>
    <row r="544" ht="15.75" customHeight="1">
      <c r="A544" s="3"/>
      <c r="B544" s="3"/>
      <c r="C544" s="3"/>
    </row>
    <row r="545" ht="15.75" customHeight="1">
      <c r="A545" s="3"/>
      <c r="B545" s="3"/>
      <c r="C545" s="3"/>
    </row>
    <row r="546" ht="15.75" customHeight="1">
      <c r="A546" s="3"/>
      <c r="B546" s="3"/>
      <c r="C546" s="3"/>
    </row>
    <row r="547" ht="15.75" customHeight="1">
      <c r="A547" s="3"/>
      <c r="B547" s="3"/>
      <c r="C547" s="3"/>
    </row>
    <row r="548" ht="15.75" customHeight="1">
      <c r="A548" s="3"/>
      <c r="B548" s="3"/>
      <c r="C548" s="3"/>
    </row>
    <row r="549" ht="15.75" customHeight="1">
      <c r="A549" s="3"/>
      <c r="B549" s="3"/>
      <c r="C549" s="3"/>
    </row>
    <row r="550" ht="15.75" customHeight="1">
      <c r="A550" s="3"/>
      <c r="B550" s="3"/>
      <c r="C550" s="3"/>
    </row>
    <row r="551" ht="15.75" customHeight="1">
      <c r="A551" s="3"/>
      <c r="B551" s="3"/>
      <c r="C551" s="3"/>
    </row>
    <row r="552" ht="15.75" customHeight="1">
      <c r="A552" s="3"/>
      <c r="B552" s="3"/>
      <c r="C552" s="3"/>
    </row>
    <row r="553" ht="15.75" customHeight="1">
      <c r="A553" s="3"/>
      <c r="B553" s="3"/>
      <c r="C553" s="3"/>
    </row>
    <row r="554" ht="15.75" customHeight="1">
      <c r="A554" s="3"/>
      <c r="B554" s="3"/>
      <c r="C554" s="3"/>
    </row>
    <row r="555" ht="15.75" customHeight="1">
      <c r="A555" s="3"/>
      <c r="B555" s="3"/>
      <c r="C555" s="3"/>
    </row>
    <row r="556" ht="15.75" customHeight="1">
      <c r="A556" s="3"/>
      <c r="B556" s="3"/>
      <c r="C556" s="3"/>
    </row>
    <row r="557" ht="15.75" customHeight="1">
      <c r="A557" s="3"/>
      <c r="B557" s="3"/>
      <c r="C557" s="3"/>
    </row>
    <row r="558" ht="15.75" customHeight="1">
      <c r="A558" s="3"/>
      <c r="B558" s="3"/>
      <c r="C558" s="3"/>
    </row>
    <row r="559" ht="15.75" customHeight="1">
      <c r="A559" s="3"/>
      <c r="B559" s="3"/>
      <c r="C559" s="3"/>
    </row>
    <row r="560" ht="15.75" customHeight="1">
      <c r="A560" s="3"/>
      <c r="B560" s="3"/>
      <c r="C560" s="3"/>
    </row>
    <row r="561" ht="15.75" customHeight="1">
      <c r="A561" s="3"/>
      <c r="B561" s="3"/>
      <c r="C561" s="3"/>
    </row>
    <row r="562" ht="15.75" customHeight="1">
      <c r="A562" s="3"/>
      <c r="B562" s="3"/>
      <c r="C562" s="3"/>
    </row>
    <row r="563" ht="15.75" customHeight="1">
      <c r="A563" s="3"/>
      <c r="B563" s="3"/>
      <c r="C563" s="3"/>
    </row>
    <row r="564" ht="15.75" customHeight="1">
      <c r="A564" s="3"/>
      <c r="B564" s="3"/>
      <c r="C564" s="3"/>
    </row>
    <row r="565" ht="15.75" customHeight="1">
      <c r="A565" s="3"/>
      <c r="B565" s="3"/>
      <c r="C565" s="3"/>
    </row>
    <row r="566" ht="15.75" customHeight="1">
      <c r="A566" s="3"/>
      <c r="B566" s="3"/>
      <c r="C566" s="3"/>
    </row>
    <row r="567" ht="15.75" customHeight="1">
      <c r="A567" s="3"/>
      <c r="B567" s="3"/>
      <c r="C567" s="3"/>
    </row>
    <row r="568" ht="15.75" customHeight="1">
      <c r="A568" s="3"/>
      <c r="B568" s="3"/>
      <c r="C568" s="3"/>
    </row>
    <row r="569" ht="15.75" customHeight="1">
      <c r="A569" s="3"/>
      <c r="B569" s="3"/>
      <c r="C569" s="3"/>
    </row>
    <row r="570" ht="15.75" customHeight="1">
      <c r="A570" s="3"/>
      <c r="B570" s="3"/>
      <c r="C570" s="3"/>
    </row>
    <row r="571" ht="15.75" customHeight="1">
      <c r="A571" s="3"/>
      <c r="B571" s="3"/>
      <c r="C571" s="3"/>
    </row>
    <row r="572" ht="15.75" customHeight="1">
      <c r="A572" s="3"/>
      <c r="B572" s="3"/>
      <c r="C572" s="3"/>
    </row>
    <row r="573" ht="15.75" customHeight="1">
      <c r="A573" s="3"/>
      <c r="B573" s="3"/>
      <c r="C573" s="3"/>
    </row>
    <row r="574" ht="15.75" customHeight="1">
      <c r="A574" s="3"/>
      <c r="B574" s="3"/>
      <c r="C574" s="3"/>
    </row>
    <row r="575" ht="15.75" customHeight="1">
      <c r="A575" s="3"/>
      <c r="B575" s="3"/>
      <c r="C575" s="3"/>
    </row>
    <row r="576" ht="15.75" customHeight="1">
      <c r="A576" s="3"/>
      <c r="B576" s="3"/>
      <c r="C576" s="3"/>
    </row>
    <row r="577" ht="15.75" customHeight="1">
      <c r="A577" s="3"/>
      <c r="B577" s="3"/>
      <c r="C577" s="3"/>
    </row>
    <row r="578" ht="15.75" customHeight="1">
      <c r="A578" s="3"/>
      <c r="B578" s="3"/>
      <c r="C578" s="3"/>
    </row>
    <row r="579" ht="15.75" customHeight="1">
      <c r="A579" s="3"/>
      <c r="B579" s="3"/>
      <c r="C579" s="3"/>
    </row>
    <row r="580" ht="15.75" customHeight="1">
      <c r="A580" s="3"/>
      <c r="B580" s="3"/>
      <c r="C580" s="3"/>
    </row>
    <row r="581" ht="15.75" customHeight="1">
      <c r="A581" s="3"/>
      <c r="B581" s="3"/>
      <c r="C581" s="3"/>
    </row>
    <row r="582" ht="15.75" customHeight="1">
      <c r="A582" s="3"/>
      <c r="B582" s="3"/>
      <c r="C582" s="3"/>
    </row>
    <row r="583" ht="15.75" customHeight="1">
      <c r="A583" s="3"/>
      <c r="B583" s="3"/>
      <c r="C583" s="3"/>
    </row>
    <row r="584" ht="15.75" customHeight="1">
      <c r="A584" s="3"/>
      <c r="B584" s="3"/>
      <c r="C584" s="3"/>
    </row>
    <row r="585" ht="15.75" customHeight="1">
      <c r="A585" s="3"/>
      <c r="B585" s="3"/>
      <c r="C585" s="3"/>
    </row>
    <row r="586" ht="15.75" customHeight="1">
      <c r="A586" s="3"/>
      <c r="B586" s="3"/>
      <c r="C586" s="3"/>
    </row>
    <row r="587" ht="15.75" customHeight="1">
      <c r="A587" s="3"/>
      <c r="B587" s="3"/>
      <c r="C587" s="3"/>
    </row>
    <row r="588" ht="15.75" customHeight="1">
      <c r="A588" s="3"/>
      <c r="B588" s="3"/>
      <c r="C588" s="3"/>
    </row>
    <row r="589" ht="15.75" customHeight="1">
      <c r="A589" s="3"/>
      <c r="B589" s="3"/>
      <c r="C589" s="3"/>
    </row>
    <row r="590" ht="15.75" customHeight="1">
      <c r="A590" s="3"/>
      <c r="B590" s="3"/>
      <c r="C590" s="3"/>
    </row>
    <row r="591" ht="15.75" customHeight="1">
      <c r="A591" s="3"/>
      <c r="B591" s="3"/>
      <c r="C591" s="3"/>
    </row>
    <row r="592" ht="15.75" customHeight="1">
      <c r="A592" s="3"/>
      <c r="B592" s="3"/>
      <c r="C592" s="3"/>
    </row>
    <row r="593" ht="15.75" customHeight="1">
      <c r="A593" s="3"/>
      <c r="B593" s="3"/>
      <c r="C593" s="3"/>
    </row>
    <row r="594" ht="15.75" customHeight="1">
      <c r="A594" s="3"/>
      <c r="B594" s="3"/>
      <c r="C594" s="3"/>
    </row>
    <row r="595" ht="15.75" customHeight="1">
      <c r="A595" s="3"/>
      <c r="B595" s="3"/>
      <c r="C595" s="3"/>
    </row>
    <row r="596" ht="15.75" customHeight="1">
      <c r="A596" s="3"/>
      <c r="B596" s="3"/>
      <c r="C596" s="3"/>
    </row>
    <row r="597" ht="15.75" customHeight="1">
      <c r="A597" s="3"/>
      <c r="B597" s="3"/>
      <c r="C597" s="3"/>
    </row>
    <row r="598" ht="15.75" customHeight="1">
      <c r="A598" s="3"/>
      <c r="B598" s="3"/>
      <c r="C598" s="3"/>
    </row>
    <row r="599" ht="15.75" customHeight="1">
      <c r="A599" s="3"/>
      <c r="B599" s="3"/>
      <c r="C599" s="3"/>
    </row>
    <row r="600" ht="15.75" customHeight="1">
      <c r="A600" s="3"/>
      <c r="B600" s="3"/>
      <c r="C600" s="3"/>
    </row>
    <row r="601" ht="15.75" customHeight="1">
      <c r="A601" s="3"/>
      <c r="B601" s="3"/>
      <c r="C601" s="3"/>
    </row>
    <row r="602" ht="15.75" customHeight="1">
      <c r="A602" s="3"/>
      <c r="B602" s="3"/>
      <c r="C602" s="3"/>
    </row>
    <row r="603" ht="15.75" customHeight="1">
      <c r="A603" s="3"/>
      <c r="B603" s="3"/>
      <c r="C603" s="3"/>
    </row>
    <row r="604" ht="15.75" customHeight="1">
      <c r="A604" s="3"/>
      <c r="B604" s="3"/>
      <c r="C604" s="3"/>
    </row>
    <row r="605" ht="15.75" customHeight="1">
      <c r="A605" s="3"/>
      <c r="B605" s="3"/>
      <c r="C605" s="3"/>
    </row>
    <row r="606" ht="15.75" customHeight="1">
      <c r="A606" s="3"/>
      <c r="B606" s="3"/>
      <c r="C606" s="3"/>
    </row>
    <row r="607" ht="15.75" customHeight="1">
      <c r="A607" s="3"/>
      <c r="B607" s="3"/>
      <c r="C607" s="3"/>
    </row>
    <row r="608" ht="15.75" customHeight="1">
      <c r="A608" s="3"/>
      <c r="B608" s="3"/>
      <c r="C608" s="3"/>
    </row>
    <row r="609" ht="15.75" customHeight="1">
      <c r="A609" s="3"/>
      <c r="B609" s="3"/>
      <c r="C609" s="3"/>
    </row>
    <row r="610" ht="15.75" customHeight="1">
      <c r="A610" s="3"/>
      <c r="B610" s="3"/>
      <c r="C610" s="3"/>
    </row>
    <row r="611" ht="15.75" customHeight="1">
      <c r="A611" s="3"/>
      <c r="B611" s="3"/>
      <c r="C611" s="3"/>
    </row>
    <row r="612" ht="15.75" customHeight="1">
      <c r="A612" s="3"/>
      <c r="B612" s="3"/>
      <c r="C612" s="3"/>
    </row>
    <row r="613" ht="15.75" customHeight="1">
      <c r="A613" s="3"/>
      <c r="B613" s="3"/>
      <c r="C613" s="3"/>
    </row>
    <row r="614" ht="15.75" customHeight="1">
      <c r="A614" s="3"/>
      <c r="B614" s="3"/>
      <c r="C614" s="3"/>
    </row>
    <row r="615" ht="15.75" customHeight="1">
      <c r="A615" s="3"/>
      <c r="B615" s="3"/>
      <c r="C615" s="3"/>
    </row>
    <row r="616" ht="15.75" customHeight="1">
      <c r="A616" s="3"/>
      <c r="B616" s="3"/>
      <c r="C616" s="3"/>
    </row>
    <row r="617" ht="15.75" customHeight="1">
      <c r="A617" s="3"/>
      <c r="B617" s="3"/>
      <c r="C617" s="3"/>
    </row>
    <row r="618" ht="15.75" customHeight="1">
      <c r="A618" s="3"/>
      <c r="B618" s="3"/>
      <c r="C618" s="3"/>
    </row>
    <row r="619" ht="15.75" customHeight="1">
      <c r="A619" s="3"/>
      <c r="B619" s="3"/>
      <c r="C619" s="3"/>
    </row>
    <row r="620" ht="15.75" customHeight="1">
      <c r="A620" s="3"/>
      <c r="B620" s="3"/>
      <c r="C620" s="3"/>
    </row>
    <row r="621" ht="15.75" customHeight="1">
      <c r="A621" s="3"/>
      <c r="B621" s="3"/>
      <c r="C621" s="3"/>
    </row>
    <row r="622" ht="15.75" customHeight="1">
      <c r="A622" s="3"/>
      <c r="B622" s="3"/>
      <c r="C622" s="3"/>
    </row>
    <row r="623" ht="15.75" customHeight="1">
      <c r="A623" s="3"/>
      <c r="B623" s="3"/>
      <c r="C623" s="3"/>
    </row>
    <row r="624" ht="15.75" customHeight="1">
      <c r="A624" s="3"/>
      <c r="B624" s="3"/>
      <c r="C624" s="3"/>
    </row>
    <row r="625" ht="15.75" customHeight="1">
      <c r="A625" s="3"/>
      <c r="B625" s="3"/>
      <c r="C625" s="3"/>
    </row>
    <row r="626" ht="15.75" customHeight="1">
      <c r="A626" s="3"/>
      <c r="B626" s="3"/>
      <c r="C626" s="3"/>
    </row>
    <row r="627" ht="15.75" customHeight="1">
      <c r="A627" s="3"/>
      <c r="B627" s="3"/>
      <c r="C627" s="3"/>
    </row>
    <row r="628" ht="15.75" customHeight="1">
      <c r="A628" s="3"/>
      <c r="B628" s="3"/>
      <c r="C628" s="3"/>
    </row>
    <row r="629" ht="15.75" customHeight="1">
      <c r="A629" s="3"/>
      <c r="B629" s="3"/>
      <c r="C629" s="3"/>
    </row>
    <row r="630" ht="15.75" customHeight="1">
      <c r="A630" s="3"/>
      <c r="B630" s="3"/>
      <c r="C630" s="3"/>
    </row>
    <row r="631" ht="15.75" customHeight="1">
      <c r="A631" s="3"/>
      <c r="B631" s="3"/>
      <c r="C631" s="3"/>
    </row>
    <row r="632" ht="15.75" customHeight="1">
      <c r="A632" s="3"/>
      <c r="B632" s="3"/>
      <c r="C632" s="3"/>
    </row>
    <row r="633" ht="15.75" customHeight="1">
      <c r="A633" s="3"/>
      <c r="B633" s="3"/>
      <c r="C633" s="3"/>
    </row>
    <row r="634" ht="15.75" customHeight="1">
      <c r="A634" s="3"/>
      <c r="B634" s="3"/>
      <c r="C634" s="3"/>
    </row>
    <row r="635" ht="15.75" customHeight="1">
      <c r="A635" s="3"/>
      <c r="B635" s="3"/>
      <c r="C635" s="3"/>
    </row>
    <row r="636" ht="15.75" customHeight="1">
      <c r="A636" s="3"/>
      <c r="B636" s="3"/>
      <c r="C636" s="3"/>
    </row>
    <row r="637" ht="15.75" customHeight="1">
      <c r="A637" s="3"/>
      <c r="B637" s="3"/>
      <c r="C637" s="3"/>
    </row>
    <row r="638" ht="15.75" customHeight="1">
      <c r="A638" s="3"/>
      <c r="B638" s="3"/>
      <c r="C638" s="3"/>
    </row>
    <row r="639" ht="15.75" customHeight="1">
      <c r="A639" s="3"/>
      <c r="B639" s="3"/>
      <c r="C639" s="3"/>
    </row>
    <row r="640" ht="15.75" customHeight="1">
      <c r="A640" s="3"/>
      <c r="B640" s="3"/>
      <c r="C640" s="3"/>
    </row>
    <row r="641" ht="15.75" customHeight="1">
      <c r="A641" s="3"/>
      <c r="B641" s="3"/>
      <c r="C641" s="3"/>
    </row>
    <row r="642" ht="15.75" customHeight="1">
      <c r="A642" s="3"/>
      <c r="B642" s="3"/>
      <c r="C642" s="3"/>
    </row>
    <row r="643" ht="15.75" customHeight="1">
      <c r="A643" s="3"/>
      <c r="B643" s="3"/>
      <c r="C643" s="3"/>
    </row>
    <row r="644" ht="15.75" customHeight="1">
      <c r="A644" s="3"/>
      <c r="B644" s="3"/>
      <c r="C644" s="3"/>
    </row>
    <row r="645" ht="15.75" customHeight="1">
      <c r="A645" s="3"/>
      <c r="B645" s="3"/>
      <c r="C645" s="3"/>
    </row>
    <row r="646" ht="15.75" customHeight="1">
      <c r="A646" s="3"/>
      <c r="B646" s="3"/>
      <c r="C646" s="3"/>
    </row>
    <row r="647" ht="15.75" customHeight="1">
      <c r="A647" s="3"/>
      <c r="B647" s="3"/>
      <c r="C647" s="3"/>
    </row>
    <row r="648" ht="15.75" customHeight="1">
      <c r="A648" s="3"/>
      <c r="B648" s="3"/>
      <c r="C648" s="3"/>
    </row>
    <row r="649" ht="15.75" customHeight="1">
      <c r="A649" s="3"/>
      <c r="B649" s="3"/>
      <c r="C649" s="3"/>
    </row>
    <row r="650" ht="15.75" customHeight="1">
      <c r="A650" s="3"/>
      <c r="B650" s="3"/>
      <c r="C650" s="3"/>
    </row>
    <row r="651" ht="15.75" customHeight="1">
      <c r="A651" s="3"/>
      <c r="B651" s="3"/>
      <c r="C651" s="3"/>
    </row>
    <row r="652" ht="15.75" customHeight="1">
      <c r="A652" s="3"/>
      <c r="B652" s="3"/>
      <c r="C652" s="3"/>
    </row>
    <row r="653" ht="15.75" customHeight="1">
      <c r="A653" s="3"/>
      <c r="B653" s="3"/>
      <c r="C653" s="3"/>
    </row>
    <row r="654" ht="15.75" customHeight="1">
      <c r="A654" s="3"/>
      <c r="B654" s="3"/>
      <c r="C654" s="3"/>
    </row>
    <row r="655" ht="15.75" customHeight="1">
      <c r="A655" s="3"/>
      <c r="B655" s="3"/>
      <c r="C655" s="3"/>
    </row>
    <row r="656" ht="15.75" customHeight="1">
      <c r="A656" s="3"/>
      <c r="B656" s="3"/>
      <c r="C656" s="3"/>
    </row>
    <row r="657" ht="15.75" customHeight="1">
      <c r="A657" s="3"/>
      <c r="B657" s="3"/>
      <c r="C657" s="3"/>
    </row>
    <row r="658" ht="15.75" customHeight="1">
      <c r="A658" s="3"/>
      <c r="B658" s="3"/>
      <c r="C658" s="3"/>
    </row>
    <row r="659" ht="15.75" customHeight="1">
      <c r="A659" s="3"/>
      <c r="B659" s="3"/>
      <c r="C659" s="3"/>
    </row>
    <row r="660" ht="15.75" customHeight="1">
      <c r="A660" s="3"/>
      <c r="B660" s="3"/>
      <c r="C660" s="3"/>
    </row>
    <row r="661" ht="15.75" customHeight="1">
      <c r="A661" s="3"/>
      <c r="B661" s="3"/>
      <c r="C661" s="3"/>
    </row>
    <row r="662" ht="15.75" customHeight="1">
      <c r="A662" s="3"/>
      <c r="B662" s="3"/>
      <c r="C662" s="3"/>
    </row>
    <row r="663" ht="15.75" customHeight="1">
      <c r="A663" s="3"/>
      <c r="B663" s="3"/>
      <c r="C663" s="3"/>
    </row>
    <row r="664" ht="15.75" customHeight="1">
      <c r="A664" s="3"/>
      <c r="B664" s="3"/>
      <c r="C664" s="3"/>
    </row>
    <row r="665" ht="15.75" customHeight="1">
      <c r="A665" s="3"/>
      <c r="B665" s="3"/>
      <c r="C665" s="3"/>
    </row>
    <row r="666" ht="15.75" customHeight="1">
      <c r="A666" s="3"/>
      <c r="B666" s="3"/>
      <c r="C666" s="3"/>
    </row>
    <row r="667" ht="15.75" customHeight="1">
      <c r="A667" s="3"/>
      <c r="B667" s="3"/>
      <c r="C667" s="3"/>
    </row>
    <row r="668" ht="15.75" customHeight="1">
      <c r="A668" s="3"/>
      <c r="B668" s="3"/>
      <c r="C668" s="3"/>
    </row>
    <row r="669" ht="15.75" customHeight="1">
      <c r="A669" s="3"/>
      <c r="B669" s="3"/>
      <c r="C669" s="3"/>
    </row>
    <row r="670" ht="15.75" customHeight="1">
      <c r="A670" s="3"/>
      <c r="B670" s="3"/>
      <c r="C670" s="3"/>
    </row>
    <row r="671" ht="15.75" customHeight="1">
      <c r="A671" s="3"/>
      <c r="B671" s="3"/>
      <c r="C671" s="3"/>
    </row>
    <row r="672" ht="15.75" customHeight="1">
      <c r="A672" s="3"/>
      <c r="B672" s="3"/>
      <c r="C672" s="3"/>
    </row>
    <row r="673" ht="15.75" customHeight="1">
      <c r="A673" s="3"/>
      <c r="B673" s="3"/>
      <c r="C673" s="3"/>
    </row>
    <row r="674" ht="15.75" customHeight="1">
      <c r="A674" s="3"/>
      <c r="B674" s="3"/>
      <c r="C674" s="3"/>
    </row>
    <row r="675" ht="15.75" customHeight="1">
      <c r="A675" s="3"/>
      <c r="B675" s="3"/>
      <c r="C675" s="3"/>
    </row>
    <row r="676" ht="15.75" customHeight="1">
      <c r="A676" s="3"/>
      <c r="B676" s="3"/>
      <c r="C676" s="3"/>
    </row>
    <row r="677" ht="15.75" customHeight="1">
      <c r="A677" s="3"/>
      <c r="B677" s="3"/>
      <c r="C677" s="3"/>
    </row>
    <row r="678" ht="15.75" customHeight="1">
      <c r="A678" s="3"/>
      <c r="B678" s="3"/>
      <c r="C678" s="3"/>
    </row>
    <row r="679" ht="15.75" customHeight="1">
      <c r="A679" s="3"/>
      <c r="B679" s="3"/>
      <c r="C679" s="3"/>
    </row>
    <row r="680" ht="15.75" customHeight="1">
      <c r="A680" s="3"/>
      <c r="B680" s="3"/>
      <c r="C680" s="3"/>
    </row>
    <row r="681" ht="15.75" customHeight="1">
      <c r="A681" s="3"/>
      <c r="B681" s="3"/>
      <c r="C681" s="3"/>
    </row>
    <row r="682" ht="15.75" customHeight="1">
      <c r="A682" s="3"/>
      <c r="B682" s="3"/>
      <c r="C682" s="3"/>
    </row>
    <row r="683" ht="15.75" customHeight="1">
      <c r="A683" s="3"/>
      <c r="B683" s="3"/>
      <c r="C683" s="3"/>
    </row>
    <row r="684" ht="15.75" customHeight="1">
      <c r="A684" s="3"/>
      <c r="B684" s="3"/>
      <c r="C684" s="3"/>
    </row>
    <row r="685" ht="15.75" customHeight="1">
      <c r="A685" s="3"/>
      <c r="B685" s="3"/>
      <c r="C685" s="3"/>
    </row>
    <row r="686" ht="15.75" customHeight="1">
      <c r="A686" s="3"/>
      <c r="B686" s="3"/>
      <c r="C686" s="3"/>
    </row>
    <row r="687" ht="15.75" customHeight="1">
      <c r="A687" s="3"/>
      <c r="B687" s="3"/>
      <c r="C687" s="3"/>
    </row>
    <row r="688" ht="15.75" customHeight="1">
      <c r="A688" s="3"/>
      <c r="B688" s="3"/>
      <c r="C688" s="3"/>
    </row>
    <row r="689" ht="15.75" customHeight="1">
      <c r="A689" s="3"/>
      <c r="B689" s="3"/>
      <c r="C689" s="3"/>
    </row>
    <row r="690" ht="15.75" customHeight="1">
      <c r="A690" s="3"/>
      <c r="B690" s="3"/>
      <c r="C690" s="3"/>
    </row>
    <row r="691" ht="15.75" customHeight="1">
      <c r="A691" s="3"/>
      <c r="B691" s="3"/>
      <c r="C691" s="3"/>
    </row>
    <row r="692" ht="15.75" customHeight="1">
      <c r="A692" s="3"/>
      <c r="B692" s="3"/>
      <c r="C692" s="3"/>
    </row>
    <row r="693" ht="15.75" customHeight="1">
      <c r="A693" s="3"/>
      <c r="B693" s="3"/>
      <c r="C693" s="3"/>
    </row>
    <row r="694" ht="15.75" customHeight="1">
      <c r="A694" s="3"/>
      <c r="B694" s="3"/>
      <c r="C694" s="3"/>
    </row>
    <row r="695" ht="15.75" customHeight="1">
      <c r="A695" s="3"/>
      <c r="B695" s="3"/>
      <c r="C695" s="3"/>
    </row>
    <row r="696" ht="15.75" customHeight="1">
      <c r="A696" s="3"/>
      <c r="B696" s="3"/>
      <c r="C696" s="3"/>
    </row>
    <row r="697" ht="15.75" customHeight="1">
      <c r="A697" s="3"/>
      <c r="B697" s="3"/>
      <c r="C697" s="3"/>
    </row>
    <row r="698" ht="15.75" customHeight="1">
      <c r="A698" s="3"/>
      <c r="B698" s="3"/>
      <c r="C698" s="3"/>
    </row>
    <row r="699" ht="15.75" customHeight="1">
      <c r="A699" s="3"/>
      <c r="B699" s="3"/>
      <c r="C699" s="3"/>
    </row>
    <row r="700" ht="15.75" customHeight="1">
      <c r="A700" s="3"/>
      <c r="B700" s="3"/>
      <c r="C700" s="3"/>
    </row>
    <row r="701" ht="15.75" customHeight="1">
      <c r="A701" s="3"/>
      <c r="B701" s="3"/>
      <c r="C701" s="3"/>
    </row>
    <row r="702" ht="15.75" customHeight="1">
      <c r="A702" s="3"/>
      <c r="B702" s="3"/>
      <c r="C702" s="3"/>
    </row>
    <row r="703" ht="15.75" customHeight="1">
      <c r="A703" s="3"/>
      <c r="B703" s="3"/>
      <c r="C703" s="3"/>
    </row>
    <row r="704" ht="15.75" customHeight="1">
      <c r="A704" s="3"/>
      <c r="B704" s="3"/>
      <c r="C704" s="3"/>
    </row>
    <row r="705" ht="15.75" customHeight="1">
      <c r="A705" s="3"/>
      <c r="B705" s="3"/>
      <c r="C705" s="3"/>
    </row>
    <row r="706" ht="15.75" customHeight="1">
      <c r="A706" s="3"/>
      <c r="B706" s="3"/>
      <c r="C706" s="3"/>
    </row>
    <row r="707" ht="15.75" customHeight="1">
      <c r="A707" s="3"/>
      <c r="B707" s="3"/>
      <c r="C707" s="3"/>
    </row>
    <row r="708" ht="15.75" customHeight="1">
      <c r="A708" s="3"/>
      <c r="B708" s="3"/>
      <c r="C708" s="3"/>
    </row>
    <row r="709" ht="15.75" customHeight="1">
      <c r="A709" s="3"/>
      <c r="B709" s="3"/>
      <c r="C709" s="3"/>
    </row>
    <row r="710" ht="15.75" customHeight="1">
      <c r="A710" s="3"/>
      <c r="B710" s="3"/>
      <c r="C710" s="3"/>
    </row>
    <row r="711" ht="15.75" customHeight="1">
      <c r="A711" s="3"/>
      <c r="B711" s="3"/>
      <c r="C711" s="3"/>
    </row>
    <row r="712" ht="15.75" customHeight="1">
      <c r="A712" s="3"/>
      <c r="B712" s="3"/>
      <c r="C712" s="3"/>
    </row>
    <row r="713" ht="15.75" customHeight="1">
      <c r="A713" s="3"/>
      <c r="B713" s="3"/>
      <c r="C713" s="3"/>
    </row>
    <row r="714" ht="15.75" customHeight="1">
      <c r="A714" s="3"/>
      <c r="B714" s="3"/>
      <c r="C714" s="3"/>
    </row>
    <row r="715" ht="15.75" customHeight="1">
      <c r="A715" s="3"/>
      <c r="B715" s="3"/>
      <c r="C715" s="3"/>
    </row>
    <row r="716" ht="15.75" customHeight="1">
      <c r="A716" s="3"/>
      <c r="B716" s="3"/>
      <c r="C716" s="3"/>
    </row>
    <row r="717" ht="15.75" customHeight="1">
      <c r="A717" s="3"/>
      <c r="B717" s="3"/>
      <c r="C717" s="3"/>
    </row>
    <row r="718" ht="15.75" customHeight="1">
      <c r="A718" s="3"/>
      <c r="B718" s="3"/>
      <c r="C718" s="3"/>
    </row>
    <row r="719" ht="15.75" customHeight="1">
      <c r="A719" s="3"/>
      <c r="B719" s="3"/>
      <c r="C719" s="3"/>
    </row>
    <row r="720" ht="15.75" customHeight="1">
      <c r="A720" s="3"/>
      <c r="B720" s="3"/>
      <c r="C720" s="3"/>
    </row>
    <row r="721" ht="15.75" customHeight="1">
      <c r="A721" s="3"/>
      <c r="B721" s="3"/>
      <c r="C721" s="3"/>
    </row>
    <row r="722" ht="15.75" customHeight="1">
      <c r="A722" s="3"/>
      <c r="B722" s="3"/>
      <c r="C722" s="3"/>
    </row>
    <row r="723" ht="15.75" customHeight="1">
      <c r="A723" s="3"/>
      <c r="B723" s="3"/>
      <c r="C723" s="3"/>
    </row>
    <row r="724" ht="15.75" customHeight="1">
      <c r="A724" s="3"/>
      <c r="B724" s="3"/>
      <c r="C724" s="3"/>
    </row>
    <row r="725" ht="15.75" customHeight="1">
      <c r="A725" s="3"/>
      <c r="B725" s="3"/>
      <c r="C725" s="3"/>
    </row>
    <row r="726" ht="15.75" customHeight="1">
      <c r="A726" s="3"/>
      <c r="B726" s="3"/>
      <c r="C726" s="3"/>
    </row>
    <row r="727" ht="15.75" customHeight="1">
      <c r="A727" s="3"/>
      <c r="B727" s="3"/>
      <c r="C727" s="3"/>
    </row>
    <row r="728" ht="15.75" customHeight="1">
      <c r="A728" s="3"/>
      <c r="B728" s="3"/>
      <c r="C728" s="3"/>
    </row>
    <row r="729" ht="15.75" customHeight="1">
      <c r="A729" s="3"/>
      <c r="B729" s="3"/>
      <c r="C729" s="3"/>
    </row>
    <row r="730" ht="15.75" customHeight="1">
      <c r="A730" s="3"/>
      <c r="B730" s="3"/>
      <c r="C730" s="3"/>
    </row>
    <row r="731" ht="15.75" customHeight="1">
      <c r="A731" s="3"/>
      <c r="B731" s="3"/>
      <c r="C731" s="3"/>
    </row>
    <row r="732" ht="15.75" customHeight="1">
      <c r="A732" s="3"/>
      <c r="B732" s="3"/>
      <c r="C732" s="3"/>
    </row>
    <row r="733" ht="15.75" customHeight="1">
      <c r="A733" s="3"/>
      <c r="B733" s="3"/>
      <c r="C733" s="3"/>
    </row>
    <row r="734" ht="15.75" customHeight="1">
      <c r="A734" s="3"/>
      <c r="B734" s="3"/>
      <c r="C734" s="3"/>
    </row>
    <row r="735" ht="15.75" customHeight="1">
      <c r="A735" s="3"/>
      <c r="B735" s="3"/>
      <c r="C735" s="3"/>
    </row>
    <row r="736" ht="15.75" customHeight="1">
      <c r="A736" s="3"/>
      <c r="B736" s="3"/>
      <c r="C736" s="3"/>
    </row>
    <row r="737" ht="15.75" customHeight="1">
      <c r="A737" s="3"/>
      <c r="B737" s="3"/>
      <c r="C737" s="3"/>
    </row>
    <row r="738" ht="15.75" customHeight="1">
      <c r="A738" s="3"/>
      <c r="B738" s="3"/>
      <c r="C738" s="3"/>
    </row>
    <row r="739" ht="15.75" customHeight="1">
      <c r="A739" s="3"/>
      <c r="B739" s="3"/>
      <c r="C739" s="3"/>
    </row>
    <row r="740" ht="15.75" customHeight="1">
      <c r="A740" s="3"/>
      <c r="B740" s="3"/>
      <c r="C740" s="3"/>
    </row>
    <row r="741" ht="15.75" customHeight="1">
      <c r="A741" s="3"/>
      <c r="B741" s="3"/>
      <c r="C741" s="3"/>
    </row>
    <row r="742" ht="15.75" customHeight="1">
      <c r="A742" s="3"/>
      <c r="B742" s="3"/>
      <c r="C742" s="3"/>
    </row>
    <row r="743" ht="15.75" customHeight="1">
      <c r="A743" s="3"/>
      <c r="B743" s="3"/>
      <c r="C743" s="3"/>
    </row>
    <row r="744" ht="15.75" customHeight="1">
      <c r="A744" s="3"/>
      <c r="B744" s="3"/>
      <c r="C744" s="3"/>
    </row>
    <row r="745" ht="15.75" customHeight="1">
      <c r="A745" s="3"/>
      <c r="B745" s="3"/>
      <c r="C745" s="3"/>
    </row>
    <row r="746" ht="15.75" customHeight="1">
      <c r="A746" s="3"/>
      <c r="B746" s="3"/>
      <c r="C746" s="3"/>
    </row>
    <row r="747" ht="15.75" customHeight="1">
      <c r="A747" s="3"/>
      <c r="B747" s="3"/>
      <c r="C747" s="3"/>
    </row>
    <row r="748" ht="15.75" customHeight="1">
      <c r="A748" s="3"/>
      <c r="B748" s="3"/>
      <c r="C748" s="3"/>
    </row>
    <row r="749" ht="15.75" customHeight="1">
      <c r="A749" s="3"/>
      <c r="B749" s="3"/>
      <c r="C749" s="3"/>
    </row>
    <row r="750" ht="15.75" customHeight="1">
      <c r="A750" s="3"/>
      <c r="B750" s="3"/>
      <c r="C750" s="3"/>
    </row>
    <row r="751" ht="15.75" customHeight="1">
      <c r="A751" s="3"/>
      <c r="B751" s="3"/>
      <c r="C751" s="3"/>
    </row>
    <row r="752" ht="15.75" customHeight="1">
      <c r="A752" s="3"/>
      <c r="B752" s="3"/>
      <c r="C752" s="3"/>
    </row>
    <row r="753" ht="15.75" customHeight="1">
      <c r="A753" s="3"/>
      <c r="B753" s="3"/>
      <c r="C753" s="3"/>
    </row>
    <row r="754" ht="15.75" customHeight="1">
      <c r="A754" s="3"/>
      <c r="B754" s="3"/>
      <c r="C754" s="3"/>
    </row>
    <row r="755" ht="15.75" customHeight="1">
      <c r="A755" s="3"/>
      <c r="B755" s="3"/>
      <c r="C755" s="3"/>
    </row>
    <row r="756" ht="15.75" customHeight="1">
      <c r="A756" s="3"/>
      <c r="B756" s="3"/>
      <c r="C756" s="3"/>
    </row>
    <row r="757" ht="15.75" customHeight="1">
      <c r="A757" s="3"/>
      <c r="B757" s="3"/>
      <c r="C757" s="3"/>
    </row>
    <row r="758" ht="15.75" customHeight="1">
      <c r="A758" s="3"/>
      <c r="B758" s="3"/>
      <c r="C758" s="3"/>
    </row>
    <row r="759" ht="15.75" customHeight="1">
      <c r="A759" s="3"/>
      <c r="B759" s="3"/>
      <c r="C759" s="3"/>
    </row>
    <row r="760" ht="15.75" customHeight="1">
      <c r="A760" s="3"/>
      <c r="B760" s="3"/>
      <c r="C760" s="3"/>
    </row>
    <row r="761" ht="15.75" customHeight="1">
      <c r="A761" s="3"/>
      <c r="B761" s="3"/>
      <c r="C761" s="3"/>
    </row>
    <row r="762" ht="15.75" customHeight="1">
      <c r="A762" s="3"/>
      <c r="B762" s="3"/>
      <c r="C762" s="3"/>
    </row>
    <row r="763" ht="15.75" customHeight="1">
      <c r="A763" s="3"/>
      <c r="B763" s="3"/>
      <c r="C763" s="3"/>
    </row>
    <row r="764" ht="15.75" customHeight="1">
      <c r="A764" s="3"/>
      <c r="B764" s="3"/>
      <c r="C764" s="3"/>
    </row>
    <row r="765" ht="15.75" customHeight="1">
      <c r="A765" s="3"/>
      <c r="B765" s="3"/>
      <c r="C765" s="3"/>
    </row>
    <row r="766" ht="15.75" customHeight="1">
      <c r="A766" s="3"/>
      <c r="B766" s="3"/>
      <c r="C766" s="3"/>
    </row>
    <row r="767" ht="15.75" customHeight="1">
      <c r="A767" s="3"/>
      <c r="B767" s="3"/>
      <c r="C767" s="3"/>
    </row>
    <row r="768" ht="15.75" customHeight="1">
      <c r="A768" s="3"/>
      <c r="B768" s="3"/>
      <c r="C768" s="3"/>
    </row>
    <row r="769" ht="15.75" customHeight="1">
      <c r="A769" s="3"/>
      <c r="B769" s="3"/>
      <c r="C769" s="3"/>
    </row>
    <row r="770" ht="15.75" customHeight="1">
      <c r="A770" s="3"/>
      <c r="B770" s="3"/>
      <c r="C770" s="3"/>
    </row>
    <row r="771" ht="15.75" customHeight="1">
      <c r="A771" s="3"/>
      <c r="B771" s="3"/>
      <c r="C771" s="3"/>
    </row>
    <row r="772" ht="15.75" customHeight="1">
      <c r="A772" s="3"/>
      <c r="B772" s="3"/>
      <c r="C772" s="3"/>
    </row>
    <row r="773" ht="15.75" customHeight="1">
      <c r="A773" s="3"/>
      <c r="B773" s="3"/>
      <c r="C773" s="3"/>
    </row>
    <row r="774" ht="15.75" customHeight="1">
      <c r="A774" s="3"/>
      <c r="B774" s="3"/>
      <c r="C774" s="3"/>
    </row>
    <row r="775" ht="15.75" customHeight="1">
      <c r="A775" s="3"/>
      <c r="B775" s="3"/>
      <c r="C775" s="3"/>
    </row>
    <row r="776" ht="15.75" customHeight="1">
      <c r="A776" s="3"/>
      <c r="B776" s="3"/>
      <c r="C776" s="3"/>
    </row>
    <row r="777" ht="15.75" customHeight="1">
      <c r="A777" s="3"/>
      <c r="B777" s="3"/>
      <c r="C777" s="3"/>
    </row>
    <row r="778" ht="15.75" customHeight="1">
      <c r="A778" s="3"/>
      <c r="B778" s="3"/>
      <c r="C778" s="3"/>
    </row>
    <row r="779" ht="15.75" customHeight="1">
      <c r="A779" s="3"/>
      <c r="B779" s="3"/>
      <c r="C779" s="3"/>
    </row>
    <row r="780" ht="15.75" customHeight="1">
      <c r="A780" s="3"/>
      <c r="B780" s="3"/>
      <c r="C780" s="3"/>
    </row>
    <row r="781" ht="15.75" customHeight="1">
      <c r="A781" s="3"/>
      <c r="B781" s="3"/>
      <c r="C781" s="3"/>
    </row>
    <row r="782" ht="15.75" customHeight="1">
      <c r="A782" s="3"/>
      <c r="B782" s="3"/>
      <c r="C782" s="3"/>
    </row>
    <row r="783" ht="15.75" customHeight="1">
      <c r="A783" s="3"/>
      <c r="B783" s="3"/>
      <c r="C783" s="3"/>
    </row>
    <row r="784" ht="15.75" customHeight="1">
      <c r="A784" s="3"/>
      <c r="B784" s="3"/>
      <c r="C784" s="3"/>
    </row>
    <row r="785" ht="15.75" customHeight="1">
      <c r="A785" s="3"/>
      <c r="B785" s="3"/>
      <c r="C785" s="3"/>
    </row>
    <row r="786" ht="15.75" customHeight="1">
      <c r="A786" s="3"/>
      <c r="B786" s="3"/>
      <c r="C786" s="3"/>
    </row>
    <row r="787" ht="15.75" customHeight="1">
      <c r="A787" s="3"/>
      <c r="B787" s="3"/>
      <c r="C787" s="3"/>
    </row>
    <row r="788" ht="15.75" customHeight="1">
      <c r="A788" s="3"/>
      <c r="B788" s="3"/>
      <c r="C788" s="3"/>
    </row>
    <row r="789" ht="15.75" customHeight="1">
      <c r="A789" s="3"/>
      <c r="B789" s="3"/>
      <c r="C789" s="3"/>
    </row>
    <row r="790" ht="15.75" customHeight="1">
      <c r="A790" s="3"/>
      <c r="B790" s="3"/>
      <c r="C790" s="3"/>
    </row>
    <row r="791" ht="15.75" customHeight="1">
      <c r="A791" s="3"/>
      <c r="B791" s="3"/>
      <c r="C791" s="3"/>
    </row>
    <row r="792" ht="15.75" customHeight="1">
      <c r="A792" s="3"/>
      <c r="B792" s="3"/>
      <c r="C792" s="3"/>
    </row>
    <row r="793" ht="15.75" customHeight="1">
      <c r="A793" s="3"/>
      <c r="B793" s="3"/>
      <c r="C793" s="3"/>
    </row>
    <row r="794" ht="15.75" customHeight="1">
      <c r="A794" s="3"/>
      <c r="B794" s="3"/>
      <c r="C794" s="3"/>
    </row>
    <row r="795" ht="15.75" customHeight="1">
      <c r="A795" s="3"/>
      <c r="B795" s="3"/>
      <c r="C795" s="3"/>
    </row>
    <row r="796" ht="15.75" customHeight="1">
      <c r="A796" s="3"/>
      <c r="B796" s="3"/>
      <c r="C796" s="3"/>
    </row>
    <row r="797" ht="15.75" customHeight="1">
      <c r="A797" s="3"/>
      <c r="B797" s="3"/>
      <c r="C797" s="3"/>
    </row>
    <row r="798" ht="15.75" customHeight="1">
      <c r="A798" s="3"/>
      <c r="B798" s="3"/>
      <c r="C798" s="3"/>
    </row>
    <row r="799" ht="15.75" customHeight="1">
      <c r="A799" s="3"/>
      <c r="B799" s="3"/>
      <c r="C799" s="3"/>
    </row>
    <row r="800" ht="15.75" customHeight="1">
      <c r="A800" s="3"/>
      <c r="B800" s="3"/>
      <c r="C800" s="3"/>
    </row>
    <row r="801" ht="15.75" customHeight="1">
      <c r="A801" s="3"/>
      <c r="B801" s="3"/>
      <c r="C801" s="3"/>
    </row>
    <row r="802" ht="15.75" customHeight="1">
      <c r="A802" s="3"/>
      <c r="B802" s="3"/>
      <c r="C802" s="3"/>
    </row>
    <row r="803" ht="15.75" customHeight="1">
      <c r="A803" s="3"/>
      <c r="B803" s="3"/>
      <c r="C803" s="3"/>
    </row>
    <row r="804" ht="15.75" customHeight="1">
      <c r="A804" s="3"/>
      <c r="B804" s="3"/>
      <c r="C804" s="3"/>
    </row>
    <row r="805" ht="15.75" customHeight="1">
      <c r="A805" s="3"/>
      <c r="B805" s="3"/>
      <c r="C805" s="3"/>
    </row>
    <row r="806" ht="15.75" customHeight="1">
      <c r="A806" s="3"/>
      <c r="B806" s="3"/>
      <c r="C806" s="3"/>
    </row>
    <row r="807" ht="15.75" customHeight="1">
      <c r="A807" s="3"/>
      <c r="B807" s="3"/>
      <c r="C807" s="3"/>
    </row>
    <row r="808" ht="15.75" customHeight="1">
      <c r="A808" s="3"/>
      <c r="B808" s="3"/>
      <c r="C808" s="3"/>
    </row>
    <row r="809" ht="15.75" customHeight="1">
      <c r="A809" s="3"/>
      <c r="B809" s="3"/>
      <c r="C809" s="3"/>
    </row>
    <row r="810" ht="15.75" customHeight="1">
      <c r="A810" s="3"/>
      <c r="B810" s="3"/>
      <c r="C810" s="3"/>
    </row>
    <row r="811" ht="15.75" customHeight="1">
      <c r="A811" s="3"/>
      <c r="B811" s="3"/>
      <c r="C811" s="3"/>
    </row>
    <row r="812" ht="15.75" customHeight="1">
      <c r="A812" s="3"/>
      <c r="B812" s="3"/>
      <c r="C812" s="3"/>
    </row>
    <row r="813" ht="15.75" customHeight="1">
      <c r="A813" s="3"/>
      <c r="B813" s="3"/>
      <c r="C813" s="3"/>
    </row>
    <row r="814" ht="15.75" customHeight="1">
      <c r="A814" s="3"/>
      <c r="B814" s="3"/>
      <c r="C814" s="3"/>
    </row>
    <row r="815" ht="15.75" customHeight="1">
      <c r="A815" s="3"/>
      <c r="B815" s="3"/>
      <c r="C815" s="3"/>
    </row>
    <row r="816" ht="15.75" customHeight="1">
      <c r="A816" s="3"/>
      <c r="B816" s="3"/>
      <c r="C816" s="3"/>
    </row>
    <row r="817" ht="15.75" customHeight="1">
      <c r="A817" s="3"/>
      <c r="B817" s="3"/>
      <c r="C817" s="3"/>
    </row>
    <row r="818" ht="15.75" customHeight="1">
      <c r="A818" s="3"/>
      <c r="B818" s="3"/>
      <c r="C818" s="3"/>
    </row>
    <row r="819" ht="15.75" customHeight="1">
      <c r="A819" s="3"/>
      <c r="B819" s="3"/>
      <c r="C819" s="3"/>
    </row>
    <row r="820" ht="15.75" customHeight="1">
      <c r="A820" s="3"/>
      <c r="B820" s="3"/>
      <c r="C820" s="3"/>
    </row>
    <row r="821" ht="15.75" customHeight="1">
      <c r="A821" s="3"/>
      <c r="B821" s="3"/>
      <c r="C821" s="3"/>
    </row>
    <row r="822" ht="15.75" customHeight="1">
      <c r="A822" s="3"/>
      <c r="B822" s="3"/>
      <c r="C822" s="3"/>
    </row>
    <row r="823" ht="15.75" customHeight="1">
      <c r="A823" s="3"/>
      <c r="B823" s="3"/>
      <c r="C823" s="3"/>
    </row>
    <row r="824" ht="15.75" customHeight="1">
      <c r="A824" s="3"/>
      <c r="B824" s="3"/>
      <c r="C824" s="3"/>
    </row>
    <row r="825" ht="15.75" customHeight="1">
      <c r="A825" s="3"/>
      <c r="B825" s="3"/>
      <c r="C825" s="3"/>
    </row>
    <row r="826" ht="15.75" customHeight="1">
      <c r="A826" s="3"/>
      <c r="B826" s="3"/>
      <c r="C826" s="3"/>
    </row>
    <row r="827" ht="15.75" customHeight="1">
      <c r="A827" s="3"/>
      <c r="B827" s="3"/>
      <c r="C827" s="3"/>
    </row>
    <row r="828" ht="15.75" customHeight="1">
      <c r="A828" s="3"/>
      <c r="B828" s="3"/>
      <c r="C828" s="3"/>
    </row>
    <row r="829" ht="15.75" customHeight="1">
      <c r="A829" s="3"/>
      <c r="B829" s="3"/>
      <c r="C829" s="3"/>
    </row>
    <row r="830" ht="15.75" customHeight="1">
      <c r="A830" s="3"/>
      <c r="B830" s="3"/>
      <c r="C830" s="3"/>
    </row>
    <row r="831" ht="15.75" customHeight="1">
      <c r="A831" s="3"/>
      <c r="B831" s="3"/>
      <c r="C831" s="3"/>
    </row>
    <row r="832" ht="15.75" customHeight="1">
      <c r="A832" s="3"/>
      <c r="B832" s="3"/>
      <c r="C832" s="3"/>
    </row>
    <row r="833" ht="15.75" customHeight="1">
      <c r="A833" s="3"/>
      <c r="B833" s="3"/>
      <c r="C833" s="3"/>
    </row>
    <row r="834" ht="15.75" customHeight="1">
      <c r="A834" s="3"/>
      <c r="B834" s="3"/>
      <c r="C834" s="3"/>
    </row>
    <row r="835" ht="15.75" customHeight="1">
      <c r="A835" s="3"/>
      <c r="B835" s="3"/>
      <c r="C835" s="3"/>
    </row>
    <row r="836" ht="15.75" customHeight="1">
      <c r="A836" s="3"/>
      <c r="B836" s="3"/>
      <c r="C836" s="3"/>
    </row>
    <row r="837" ht="15.75" customHeight="1">
      <c r="A837" s="3"/>
      <c r="B837" s="3"/>
      <c r="C837" s="3"/>
    </row>
    <row r="838" ht="15.75" customHeight="1">
      <c r="A838" s="3"/>
      <c r="B838" s="3"/>
      <c r="C838" s="3"/>
    </row>
    <row r="839" ht="15.75" customHeight="1">
      <c r="A839" s="3"/>
      <c r="B839" s="3"/>
      <c r="C839" s="3"/>
    </row>
    <row r="840" ht="15.75" customHeight="1">
      <c r="A840" s="3"/>
      <c r="B840" s="3"/>
      <c r="C840" s="3"/>
    </row>
    <row r="841" ht="15.75" customHeight="1">
      <c r="A841" s="3"/>
      <c r="B841" s="3"/>
      <c r="C841" s="3"/>
    </row>
    <row r="842" ht="15.75" customHeight="1">
      <c r="A842" s="3"/>
      <c r="B842" s="3"/>
      <c r="C842" s="3"/>
    </row>
    <row r="843" ht="15.75" customHeight="1">
      <c r="A843" s="3"/>
      <c r="B843" s="3"/>
      <c r="C843" s="3"/>
    </row>
    <row r="844" ht="15.75" customHeight="1">
      <c r="A844" s="3"/>
      <c r="B844" s="3"/>
      <c r="C844" s="3"/>
    </row>
    <row r="845" ht="15.75" customHeight="1">
      <c r="A845" s="3"/>
      <c r="B845" s="3"/>
      <c r="C845" s="3"/>
    </row>
    <row r="846" ht="15.75" customHeight="1">
      <c r="A846" s="3"/>
      <c r="B846" s="3"/>
      <c r="C846" s="3"/>
    </row>
    <row r="847" ht="15.75" customHeight="1">
      <c r="A847" s="3"/>
      <c r="B847" s="3"/>
      <c r="C847" s="3"/>
    </row>
    <row r="848" ht="15.75" customHeight="1">
      <c r="A848" s="3"/>
      <c r="B848" s="3"/>
      <c r="C848" s="3"/>
    </row>
    <row r="849" ht="15.75" customHeight="1">
      <c r="A849" s="3"/>
      <c r="B849" s="3"/>
      <c r="C849" s="3"/>
    </row>
    <row r="850" ht="15.75" customHeight="1">
      <c r="A850" s="3"/>
      <c r="B850" s="3"/>
      <c r="C850" s="3"/>
    </row>
    <row r="851" ht="15.75" customHeight="1">
      <c r="A851" s="3"/>
      <c r="B851" s="3"/>
      <c r="C851" s="3"/>
    </row>
    <row r="852" ht="15.75" customHeight="1">
      <c r="A852" s="3"/>
      <c r="B852" s="3"/>
      <c r="C852" s="3"/>
    </row>
    <row r="853" ht="15.75" customHeight="1">
      <c r="A853" s="3"/>
      <c r="B853" s="3"/>
      <c r="C853" s="3"/>
    </row>
    <row r="854" ht="15.75" customHeight="1">
      <c r="A854" s="3"/>
      <c r="B854" s="3"/>
      <c r="C854" s="3"/>
    </row>
    <row r="855" ht="15.75" customHeight="1">
      <c r="A855" s="3"/>
      <c r="B855" s="3"/>
      <c r="C855" s="3"/>
    </row>
    <row r="856" ht="15.75" customHeight="1">
      <c r="A856" s="3"/>
      <c r="B856" s="3"/>
      <c r="C856" s="3"/>
    </row>
    <row r="857" ht="15.75" customHeight="1">
      <c r="A857" s="3"/>
      <c r="B857" s="3"/>
      <c r="C857" s="3"/>
    </row>
    <row r="858" ht="15.75" customHeight="1">
      <c r="A858" s="3"/>
      <c r="B858" s="3"/>
      <c r="C858" s="3"/>
    </row>
    <row r="859" ht="15.75" customHeight="1">
      <c r="A859" s="3"/>
      <c r="B859" s="3"/>
      <c r="C859" s="3"/>
    </row>
    <row r="860" ht="15.75" customHeight="1">
      <c r="A860" s="3"/>
      <c r="B860" s="3"/>
      <c r="C860" s="3"/>
    </row>
    <row r="861" ht="15.75" customHeight="1">
      <c r="A861" s="3"/>
      <c r="B861" s="3"/>
      <c r="C861" s="3"/>
    </row>
    <row r="862" ht="15.75" customHeight="1">
      <c r="A862" s="3"/>
      <c r="B862" s="3"/>
      <c r="C862" s="3"/>
    </row>
    <row r="863" ht="15.75" customHeight="1">
      <c r="A863" s="3"/>
      <c r="B863" s="3"/>
      <c r="C863" s="3"/>
    </row>
    <row r="864" ht="15.75" customHeight="1">
      <c r="A864" s="3"/>
      <c r="B864" s="3"/>
      <c r="C864" s="3"/>
    </row>
    <row r="865" ht="15.75" customHeight="1">
      <c r="A865" s="3"/>
      <c r="B865" s="3"/>
      <c r="C865" s="3"/>
    </row>
    <row r="866" ht="15.75" customHeight="1">
      <c r="A866" s="3"/>
      <c r="B866" s="3"/>
      <c r="C866" s="3"/>
    </row>
    <row r="867" ht="15.75" customHeight="1">
      <c r="A867" s="3"/>
      <c r="B867" s="3"/>
      <c r="C867" s="3"/>
    </row>
    <row r="868" ht="15.75" customHeight="1">
      <c r="A868" s="3"/>
      <c r="B868" s="3"/>
      <c r="C868" s="3"/>
    </row>
    <row r="869" ht="15.75" customHeight="1">
      <c r="A869" s="3"/>
      <c r="B869" s="3"/>
      <c r="C869" s="3"/>
    </row>
    <row r="870" ht="15.75" customHeight="1">
      <c r="A870" s="3"/>
      <c r="B870" s="3"/>
      <c r="C870" s="3"/>
    </row>
    <row r="871" ht="15.75" customHeight="1">
      <c r="A871" s="3"/>
      <c r="B871" s="3"/>
      <c r="C871" s="3"/>
    </row>
    <row r="872" ht="15.75" customHeight="1">
      <c r="A872" s="3"/>
      <c r="B872" s="3"/>
      <c r="C872" s="3"/>
    </row>
    <row r="873" ht="15.75" customHeight="1">
      <c r="A873" s="3"/>
      <c r="B873" s="3"/>
      <c r="C873" s="3"/>
    </row>
    <row r="874" ht="15.75" customHeight="1">
      <c r="A874" s="3"/>
      <c r="B874" s="3"/>
      <c r="C874" s="3"/>
    </row>
    <row r="875" ht="15.75" customHeight="1">
      <c r="A875" s="3"/>
      <c r="B875" s="3"/>
      <c r="C875" s="3"/>
    </row>
    <row r="876" ht="15.75" customHeight="1">
      <c r="A876" s="3"/>
      <c r="B876" s="3"/>
      <c r="C876" s="3"/>
    </row>
    <row r="877" ht="15.75" customHeight="1">
      <c r="A877" s="3"/>
      <c r="B877" s="3"/>
      <c r="C877" s="3"/>
    </row>
    <row r="878" ht="15.75" customHeight="1">
      <c r="A878" s="3"/>
      <c r="B878" s="3"/>
      <c r="C878" s="3"/>
    </row>
    <row r="879" ht="15.75" customHeight="1">
      <c r="A879" s="3"/>
      <c r="B879" s="3"/>
      <c r="C879" s="3"/>
    </row>
    <row r="880" ht="15.75" customHeight="1">
      <c r="A880" s="3"/>
      <c r="B880" s="3"/>
      <c r="C880" s="3"/>
    </row>
    <row r="881" ht="15.75" customHeight="1">
      <c r="A881" s="3"/>
      <c r="B881" s="3"/>
      <c r="C881" s="3"/>
    </row>
    <row r="882" ht="15.75" customHeight="1">
      <c r="A882" s="3"/>
      <c r="B882" s="3"/>
      <c r="C882" s="3"/>
    </row>
    <row r="883" ht="15.75" customHeight="1">
      <c r="A883" s="3"/>
      <c r="B883" s="3"/>
      <c r="C883" s="3"/>
    </row>
    <row r="884" ht="15.75" customHeight="1">
      <c r="A884" s="3"/>
      <c r="B884" s="3"/>
      <c r="C884" s="3"/>
    </row>
    <row r="885" ht="15.75" customHeight="1">
      <c r="A885" s="3"/>
      <c r="B885" s="3"/>
      <c r="C885" s="3"/>
    </row>
    <row r="886" ht="15.75" customHeight="1">
      <c r="A886" s="3"/>
      <c r="B886" s="3"/>
      <c r="C886" s="3"/>
    </row>
    <row r="887" ht="15.75" customHeight="1">
      <c r="A887" s="3"/>
      <c r="B887" s="3"/>
      <c r="C887" s="3"/>
    </row>
    <row r="888" ht="15.75" customHeight="1">
      <c r="A888" s="3"/>
      <c r="B888" s="3"/>
      <c r="C888" s="3"/>
    </row>
    <row r="889" ht="15.75" customHeight="1">
      <c r="A889" s="3"/>
      <c r="B889" s="3"/>
      <c r="C889" s="3"/>
    </row>
    <row r="890" ht="15.75" customHeight="1">
      <c r="A890" s="3"/>
      <c r="B890" s="3"/>
      <c r="C890" s="3"/>
    </row>
    <row r="891" ht="15.75" customHeight="1">
      <c r="A891" s="3"/>
      <c r="B891" s="3"/>
      <c r="C891" s="3"/>
    </row>
    <row r="892" ht="15.75" customHeight="1">
      <c r="A892" s="3"/>
      <c r="B892" s="3"/>
      <c r="C892" s="3"/>
    </row>
    <row r="893" ht="15.75" customHeight="1">
      <c r="A893" s="3"/>
      <c r="B893" s="3"/>
      <c r="C893" s="3"/>
    </row>
    <row r="894" ht="15.75" customHeight="1">
      <c r="A894" s="3"/>
      <c r="B894" s="3"/>
      <c r="C894" s="3"/>
    </row>
    <row r="895" ht="15.75" customHeight="1">
      <c r="A895" s="3"/>
      <c r="B895" s="3"/>
      <c r="C895" s="3"/>
    </row>
    <row r="896" ht="15.75" customHeight="1">
      <c r="A896" s="3"/>
      <c r="B896" s="3"/>
      <c r="C896" s="3"/>
    </row>
    <row r="897" ht="15.75" customHeight="1">
      <c r="A897" s="3"/>
      <c r="B897" s="3"/>
      <c r="C897" s="3"/>
    </row>
    <row r="898" ht="15.75" customHeight="1">
      <c r="A898" s="3"/>
      <c r="B898" s="3"/>
      <c r="C898" s="3"/>
    </row>
    <row r="899" ht="15.75" customHeight="1">
      <c r="A899" s="3"/>
      <c r="B899" s="3"/>
      <c r="C899" s="3"/>
    </row>
    <row r="900" ht="15.75" customHeight="1">
      <c r="A900" s="3"/>
      <c r="B900" s="3"/>
      <c r="C900" s="3"/>
    </row>
    <row r="901" ht="15.75" customHeight="1">
      <c r="A901" s="3"/>
      <c r="B901" s="3"/>
      <c r="C901" s="3"/>
    </row>
    <row r="902" ht="15.75" customHeight="1">
      <c r="A902" s="3"/>
      <c r="B902" s="3"/>
      <c r="C902" s="3"/>
    </row>
    <row r="903" ht="15.75" customHeight="1">
      <c r="A903" s="3"/>
      <c r="B903" s="3"/>
      <c r="C903" s="3"/>
    </row>
    <row r="904" ht="15.75" customHeight="1">
      <c r="A904" s="3"/>
      <c r="B904" s="3"/>
      <c r="C904" s="3"/>
    </row>
    <row r="905" ht="15.75" customHeight="1">
      <c r="A905" s="3"/>
      <c r="B905" s="3"/>
      <c r="C905" s="3"/>
    </row>
    <row r="906" ht="15.75" customHeight="1">
      <c r="A906" s="3"/>
      <c r="B906" s="3"/>
      <c r="C906" s="3"/>
    </row>
    <row r="907" ht="15.75" customHeight="1">
      <c r="A907" s="3"/>
      <c r="B907" s="3"/>
      <c r="C907" s="3"/>
    </row>
    <row r="908" ht="15.75" customHeight="1">
      <c r="A908" s="3"/>
      <c r="B908" s="3"/>
      <c r="C908" s="3"/>
    </row>
    <row r="909" ht="15.75" customHeight="1">
      <c r="A909" s="3"/>
      <c r="B909" s="3"/>
      <c r="C909" s="3"/>
    </row>
    <row r="910" ht="15.75" customHeight="1">
      <c r="A910" s="3"/>
      <c r="B910" s="3"/>
      <c r="C910" s="3"/>
    </row>
    <row r="911" ht="15.75" customHeight="1">
      <c r="A911" s="3"/>
      <c r="B911" s="3"/>
      <c r="C911" s="3"/>
    </row>
    <row r="912" ht="15.75" customHeight="1">
      <c r="A912" s="3"/>
      <c r="B912" s="3"/>
      <c r="C912" s="3"/>
    </row>
    <row r="913" ht="15.75" customHeight="1">
      <c r="A913" s="3"/>
      <c r="B913" s="3"/>
      <c r="C913" s="3"/>
    </row>
    <row r="914" ht="15.75" customHeight="1">
      <c r="A914" s="3"/>
      <c r="B914" s="3"/>
      <c r="C914" s="3"/>
    </row>
    <row r="915" ht="15.75" customHeight="1">
      <c r="A915" s="3"/>
      <c r="B915" s="3"/>
      <c r="C915" s="3"/>
    </row>
    <row r="916" ht="15.75" customHeight="1">
      <c r="A916" s="3"/>
      <c r="B916" s="3"/>
      <c r="C916" s="3"/>
    </row>
    <row r="917" ht="15.75" customHeight="1">
      <c r="A917" s="3"/>
      <c r="B917" s="3"/>
      <c r="C917" s="3"/>
    </row>
    <row r="918" ht="15.75" customHeight="1">
      <c r="A918" s="3"/>
      <c r="B918" s="3"/>
      <c r="C918" s="3"/>
    </row>
    <row r="919" ht="15.75" customHeight="1">
      <c r="A919" s="3"/>
      <c r="B919" s="3"/>
      <c r="C919" s="3"/>
    </row>
    <row r="920" ht="15.75" customHeight="1">
      <c r="A920" s="3"/>
      <c r="B920" s="3"/>
      <c r="C920" s="3"/>
    </row>
    <row r="921" ht="15.75" customHeight="1">
      <c r="A921" s="3"/>
      <c r="B921" s="3"/>
      <c r="C921" s="3"/>
    </row>
    <row r="922" ht="15.75" customHeight="1">
      <c r="A922" s="3"/>
      <c r="B922" s="3"/>
      <c r="C922" s="3"/>
    </row>
    <row r="923" ht="15.75" customHeight="1">
      <c r="A923" s="3"/>
      <c r="B923" s="3"/>
      <c r="C923" s="3"/>
    </row>
    <row r="924" ht="15.75" customHeight="1">
      <c r="A924" s="3"/>
      <c r="B924" s="3"/>
      <c r="C924" s="3"/>
    </row>
    <row r="925" ht="15.75" customHeight="1">
      <c r="A925" s="3"/>
      <c r="B925" s="3"/>
      <c r="C925" s="3"/>
    </row>
    <row r="926" ht="15.75" customHeight="1">
      <c r="A926" s="3"/>
      <c r="B926" s="3"/>
      <c r="C926" s="3"/>
    </row>
    <row r="927" ht="15.75" customHeight="1">
      <c r="A927" s="3"/>
      <c r="B927" s="3"/>
      <c r="C927" s="3"/>
    </row>
    <row r="928" ht="15.75" customHeight="1">
      <c r="A928" s="3"/>
      <c r="B928" s="3"/>
      <c r="C928" s="3"/>
    </row>
    <row r="929" ht="15.75" customHeight="1">
      <c r="A929" s="3"/>
      <c r="B929" s="3"/>
      <c r="C929" s="3"/>
    </row>
    <row r="930" ht="15.75" customHeight="1">
      <c r="A930" s="3"/>
      <c r="B930" s="3"/>
      <c r="C930" s="3"/>
    </row>
    <row r="931" ht="15.75" customHeight="1">
      <c r="A931" s="3"/>
      <c r="B931" s="3"/>
      <c r="C931" s="3"/>
    </row>
    <row r="932" ht="15.75" customHeight="1">
      <c r="A932" s="3"/>
      <c r="B932" s="3"/>
      <c r="C932" s="3"/>
    </row>
    <row r="933" ht="15.75" customHeight="1">
      <c r="A933" s="3"/>
      <c r="B933" s="3"/>
      <c r="C933" s="3"/>
    </row>
    <row r="934" ht="15.75" customHeight="1">
      <c r="A934" s="3"/>
      <c r="B934" s="3"/>
      <c r="C934" s="3"/>
    </row>
    <row r="935" ht="15.75" customHeight="1">
      <c r="A935" s="3"/>
      <c r="B935" s="3"/>
      <c r="C935" s="3"/>
    </row>
    <row r="936" ht="15.75" customHeight="1">
      <c r="A936" s="3"/>
      <c r="B936" s="3"/>
      <c r="C936" s="3"/>
    </row>
    <row r="937" ht="15.75" customHeight="1">
      <c r="A937" s="3"/>
      <c r="B937" s="3"/>
      <c r="C937" s="3"/>
    </row>
    <row r="938" ht="15.75" customHeight="1">
      <c r="A938" s="3"/>
      <c r="B938" s="3"/>
      <c r="C938" s="3"/>
    </row>
    <row r="939" ht="15.75" customHeight="1">
      <c r="A939" s="3"/>
      <c r="B939" s="3"/>
      <c r="C939" s="3"/>
    </row>
    <row r="940" ht="15.75" customHeight="1">
      <c r="A940" s="3"/>
      <c r="B940" s="3"/>
      <c r="C940" s="3"/>
    </row>
    <row r="941" ht="15.75" customHeight="1">
      <c r="A941" s="3"/>
      <c r="B941" s="3"/>
      <c r="C941" s="3"/>
    </row>
    <row r="942" ht="15.75" customHeight="1">
      <c r="A942" s="3"/>
      <c r="B942" s="3"/>
      <c r="C942" s="3"/>
    </row>
    <row r="943" ht="15.75" customHeight="1">
      <c r="A943" s="3"/>
      <c r="B943" s="3"/>
      <c r="C943" s="3"/>
    </row>
    <row r="944" ht="15.75" customHeight="1">
      <c r="A944" s="3"/>
      <c r="B944" s="3"/>
      <c r="C944" s="3"/>
    </row>
    <row r="945" ht="15.75" customHeight="1">
      <c r="A945" s="3"/>
      <c r="B945" s="3"/>
      <c r="C945" s="3"/>
    </row>
    <row r="946" ht="15.75" customHeight="1">
      <c r="A946" s="3"/>
      <c r="B946" s="3"/>
      <c r="C946" s="3"/>
    </row>
    <row r="947" ht="15.75" customHeight="1">
      <c r="A947" s="3"/>
      <c r="B947" s="3"/>
      <c r="C947" s="3"/>
    </row>
    <row r="948" ht="15.75" customHeight="1">
      <c r="A948" s="3"/>
      <c r="B948" s="3"/>
      <c r="C948" s="3"/>
    </row>
    <row r="949" ht="15.75" customHeight="1">
      <c r="A949" s="3"/>
      <c r="B949" s="3"/>
      <c r="C949" s="3"/>
    </row>
    <row r="950" ht="15.75" customHeight="1">
      <c r="A950" s="3"/>
      <c r="B950" s="3"/>
      <c r="C950" s="3"/>
    </row>
    <row r="951" ht="15.75" customHeight="1">
      <c r="A951" s="3"/>
      <c r="B951" s="3"/>
      <c r="C951" s="3"/>
    </row>
    <row r="952" ht="15.75" customHeight="1">
      <c r="A952" s="3"/>
      <c r="B952" s="3"/>
      <c r="C952" s="3"/>
    </row>
    <row r="953" ht="15.75" customHeight="1">
      <c r="A953" s="3"/>
      <c r="B953" s="3"/>
      <c r="C953" s="3"/>
    </row>
    <row r="954" ht="15.75" customHeight="1">
      <c r="A954" s="3"/>
      <c r="B954" s="3"/>
      <c r="C954" s="3"/>
    </row>
    <row r="955" ht="15.75" customHeight="1">
      <c r="A955" s="3"/>
      <c r="B955" s="3"/>
      <c r="C955" s="3"/>
    </row>
    <row r="956" ht="15.75" customHeight="1">
      <c r="A956" s="3"/>
      <c r="B956" s="3"/>
      <c r="C956" s="3"/>
    </row>
    <row r="957" ht="15.75" customHeight="1">
      <c r="A957" s="3"/>
      <c r="B957" s="3"/>
      <c r="C957" s="3"/>
    </row>
    <row r="958" ht="15.75" customHeight="1">
      <c r="A958" s="3"/>
      <c r="B958" s="3"/>
      <c r="C958" s="3"/>
    </row>
    <row r="959" ht="15.75" customHeight="1">
      <c r="A959" s="3"/>
      <c r="B959" s="3"/>
      <c r="C959" s="3"/>
    </row>
    <row r="960" ht="15.75" customHeight="1">
      <c r="A960" s="3"/>
      <c r="B960" s="3"/>
      <c r="C960" s="3"/>
    </row>
    <row r="961" ht="15.75" customHeight="1">
      <c r="A961" s="3"/>
      <c r="B961" s="3"/>
      <c r="C961" s="3"/>
    </row>
    <row r="962" ht="15.75" customHeight="1">
      <c r="A962" s="3"/>
      <c r="B962" s="3"/>
      <c r="C962" s="3"/>
    </row>
    <row r="963" ht="15.75" customHeight="1">
      <c r="A963" s="3"/>
      <c r="B963" s="3"/>
      <c r="C963" s="3"/>
    </row>
    <row r="964" ht="15.75" customHeight="1">
      <c r="A964" s="3"/>
      <c r="B964" s="3"/>
      <c r="C964" s="3"/>
    </row>
    <row r="965" ht="15.75" customHeight="1">
      <c r="A965" s="3"/>
      <c r="B965" s="3"/>
      <c r="C965" s="3"/>
    </row>
    <row r="966" ht="15.75" customHeight="1">
      <c r="A966" s="3"/>
      <c r="B966" s="3"/>
      <c r="C966" s="3"/>
    </row>
    <row r="967" ht="15.75" customHeight="1">
      <c r="A967" s="3"/>
      <c r="B967" s="3"/>
      <c r="C967" s="3"/>
    </row>
    <row r="968" ht="15.75" customHeight="1">
      <c r="A968" s="3"/>
      <c r="B968" s="3"/>
      <c r="C968" s="3"/>
    </row>
    <row r="969" ht="15.75" customHeight="1">
      <c r="A969" s="3"/>
      <c r="B969" s="3"/>
      <c r="C969" s="3"/>
    </row>
    <row r="970" ht="15.75" customHeight="1">
      <c r="A970" s="3"/>
      <c r="B970" s="3"/>
      <c r="C970" s="3"/>
    </row>
    <row r="971" ht="15.75" customHeight="1">
      <c r="A971" s="3"/>
      <c r="B971" s="3"/>
      <c r="C971" s="3"/>
    </row>
    <row r="972" ht="15.75" customHeight="1">
      <c r="A972" s="3"/>
      <c r="B972" s="3"/>
      <c r="C972" s="3"/>
    </row>
    <row r="973" ht="15.75" customHeight="1">
      <c r="A973" s="3"/>
      <c r="B973" s="3"/>
      <c r="C973" s="3"/>
    </row>
    <row r="974" ht="15.75" customHeight="1">
      <c r="A974" s="3"/>
      <c r="B974" s="3"/>
      <c r="C974" s="3"/>
    </row>
    <row r="975" ht="15.75" customHeight="1">
      <c r="A975" s="3"/>
      <c r="B975" s="3"/>
      <c r="C975" s="3"/>
    </row>
    <row r="976" ht="15.75" customHeight="1">
      <c r="A976" s="3"/>
      <c r="B976" s="3"/>
      <c r="C976" s="3"/>
    </row>
    <row r="977" ht="15.75" customHeight="1">
      <c r="A977" s="3"/>
      <c r="B977" s="3"/>
      <c r="C977" s="3"/>
    </row>
    <row r="978" ht="15.75" customHeight="1">
      <c r="A978" s="3"/>
      <c r="B978" s="3"/>
      <c r="C978" s="3"/>
    </row>
    <row r="979" ht="15.75" customHeight="1">
      <c r="A979" s="3"/>
      <c r="B979" s="3"/>
      <c r="C979" s="3"/>
    </row>
    <row r="980" ht="15.75" customHeight="1">
      <c r="A980" s="3"/>
      <c r="B980" s="3"/>
      <c r="C980" s="3"/>
    </row>
    <row r="981" ht="15.75" customHeight="1">
      <c r="A981" s="3"/>
      <c r="B981" s="3"/>
      <c r="C981" s="3"/>
    </row>
    <row r="982" ht="15.75" customHeight="1">
      <c r="A982" s="3"/>
      <c r="B982" s="3"/>
      <c r="C982" s="3"/>
    </row>
    <row r="983" ht="15.75" customHeight="1">
      <c r="A983" s="3"/>
      <c r="B983" s="3"/>
      <c r="C983" s="3"/>
    </row>
    <row r="984" ht="15.75" customHeight="1">
      <c r="A984" s="3"/>
      <c r="B984" s="3"/>
      <c r="C984" s="3"/>
    </row>
    <row r="985" ht="15.75" customHeight="1">
      <c r="A985" s="3"/>
      <c r="B985" s="3"/>
      <c r="C985" s="3"/>
    </row>
    <row r="986" ht="15.75" customHeight="1">
      <c r="A986" s="3"/>
      <c r="B986" s="3"/>
      <c r="C986" s="3"/>
    </row>
    <row r="987" ht="15.75" customHeight="1">
      <c r="A987" s="3"/>
      <c r="B987" s="3"/>
      <c r="C987" s="3"/>
    </row>
    <row r="988" ht="15.75" customHeight="1">
      <c r="A988" s="3"/>
      <c r="B988" s="3"/>
      <c r="C988" s="3"/>
    </row>
    <row r="989" ht="15.75" customHeight="1">
      <c r="A989" s="3"/>
      <c r="B989" s="3"/>
      <c r="C989" s="3"/>
    </row>
    <row r="990" ht="15.75" customHeight="1">
      <c r="A990" s="3"/>
      <c r="B990" s="3"/>
      <c r="C990" s="3"/>
    </row>
    <row r="991" ht="15.75" customHeight="1">
      <c r="A991" s="3"/>
      <c r="B991" s="3"/>
      <c r="C991" s="3"/>
    </row>
    <row r="992" ht="15.75" customHeight="1">
      <c r="A992" s="3"/>
      <c r="B992" s="3"/>
      <c r="C992" s="3"/>
    </row>
    <row r="993" ht="15.75" customHeight="1">
      <c r="A993" s="3"/>
      <c r="B993" s="3"/>
      <c r="C993" s="3"/>
    </row>
    <row r="994" ht="15.75" customHeight="1">
      <c r="A994" s="3"/>
      <c r="B994" s="3"/>
      <c r="C994" s="3"/>
    </row>
    <row r="995" ht="15.75" customHeight="1">
      <c r="A995" s="3"/>
      <c r="B995" s="3"/>
      <c r="C995" s="3"/>
    </row>
    <row r="996" ht="15.75" customHeight="1">
      <c r="A996" s="3"/>
      <c r="B996" s="3"/>
      <c r="C996" s="3"/>
    </row>
    <row r="997" ht="15.75" customHeight="1">
      <c r="A997" s="3"/>
      <c r="B997" s="3"/>
      <c r="C997" s="3"/>
    </row>
    <row r="998" ht="15.75" customHeight="1">
      <c r="A998" s="3"/>
      <c r="B998" s="3"/>
      <c r="C998" s="3"/>
    </row>
    <row r="999" ht="15.75" customHeight="1">
      <c r="A999" s="3"/>
      <c r="B999" s="3"/>
      <c r="C999" s="3"/>
    </row>
    <row r="1000" ht="15.75" customHeight="1">
      <c r="A1000" s="3"/>
      <c r="B1000" s="3"/>
      <c r="C1000" s="3"/>
    </row>
  </sheetData>
  <mergeCells count="3">
    <mergeCell ref="A1:C1"/>
    <mergeCell ref="A2:C2"/>
    <mergeCell ref="B4:C4"/>
  </mergeCell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7.63"/>
    <col customWidth="1" min="2" max="10" width="9.38"/>
    <col customWidth="1" min="11" max="26" width="7.63"/>
  </cols>
  <sheetData>
    <row r="1">
      <c r="A1" s="1"/>
      <c r="B1" s="1"/>
      <c r="C1" s="1"/>
      <c r="D1" s="1"/>
      <c r="E1" s="1"/>
      <c r="F1" s="1"/>
      <c r="G1" s="1"/>
      <c r="H1" s="1"/>
      <c r="I1" s="1"/>
      <c r="J1" s="1"/>
      <c r="K1" s="1"/>
      <c r="L1" s="1"/>
      <c r="M1" s="1"/>
      <c r="N1" s="1"/>
      <c r="O1" s="1"/>
      <c r="P1" s="1"/>
      <c r="Q1" s="1"/>
      <c r="R1" s="1"/>
      <c r="S1" s="1"/>
      <c r="T1" s="1"/>
      <c r="U1" s="1"/>
      <c r="V1" s="1"/>
      <c r="W1" s="1"/>
      <c r="X1" s="1"/>
      <c r="Y1" s="1"/>
      <c r="Z1" s="1"/>
    </row>
    <row r="2" ht="15.0" customHeight="1">
      <c r="A2" s="1"/>
      <c r="B2" s="31" t="s">
        <v>29</v>
      </c>
      <c r="C2" s="5" t="str">
        <f>Overview!$C$11</f>
        <v>CCHA- Region 6</v>
      </c>
      <c r="D2" s="1"/>
      <c r="E2" s="1"/>
      <c r="F2" s="1"/>
      <c r="G2" s="1"/>
      <c r="H2" s="1"/>
      <c r="I2" s="1"/>
      <c r="J2" s="1"/>
      <c r="K2" s="1"/>
      <c r="L2" s="1"/>
      <c r="M2" s="1"/>
      <c r="N2" s="1"/>
      <c r="O2" s="1"/>
      <c r="P2" s="1"/>
      <c r="Q2" s="1"/>
      <c r="R2" s="1"/>
      <c r="S2" s="1"/>
      <c r="T2" s="1"/>
      <c r="U2" s="1"/>
      <c r="V2" s="1"/>
      <c r="W2" s="1"/>
      <c r="X2" s="1"/>
      <c r="Y2" s="1"/>
      <c r="Z2" s="1"/>
    </row>
    <row r="3" ht="15.0" customHeight="1">
      <c r="A3" s="1"/>
      <c r="B3" s="31" t="s">
        <v>31</v>
      </c>
      <c r="C3" s="5" t="s">
        <v>116</v>
      </c>
      <c r="D3" s="1"/>
      <c r="E3" s="1"/>
      <c r="F3" s="1"/>
      <c r="G3" s="1"/>
      <c r="H3" s="1"/>
      <c r="I3" s="1"/>
      <c r="J3" s="1"/>
      <c r="K3" s="1"/>
      <c r="L3" s="1"/>
      <c r="M3" s="1"/>
      <c r="N3" s="1"/>
      <c r="O3" s="1"/>
      <c r="P3" s="1"/>
      <c r="Q3" s="1"/>
      <c r="R3" s="1"/>
      <c r="S3" s="1"/>
      <c r="T3" s="1"/>
      <c r="U3" s="1"/>
      <c r="V3" s="1"/>
      <c r="W3" s="1"/>
      <c r="X3" s="1"/>
      <c r="Y3" s="1"/>
      <c r="Z3" s="1"/>
    </row>
    <row r="4" ht="15.0" customHeight="1">
      <c r="A4" s="1"/>
      <c r="B4" s="31" t="s">
        <v>42</v>
      </c>
      <c r="C4" s="5" t="str">
        <f>Overview!$C$13</f>
        <v>July 1, 2019 - June 30, 2020</v>
      </c>
      <c r="D4" s="1"/>
      <c r="E4" s="1"/>
      <c r="F4" s="1"/>
      <c r="G4" s="1"/>
      <c r="H4" s="1"/>
      <c r="I4" s="1"/>
      <c r="J4" s="1"/>
      <c r="K4" s="1"/>
      <c r="L4" s="1"/>
      <c r="M4" s="1"/>
      <c r="N4" s="1"/>
      <c r="O4" s="1"/>
      <c r="P4" s="1"/>
      <c r="Q4" s="1"/>
      <c r="R4" s="1"/>
      <c r="S4" s="1"/>
      <c r="T4" s="1"/>
      <c r="U4" s="1"/>
      <c r="V4" s="1"/>
      <c r="W4" s="1"/>
      <c r="X4" s="1"/>
      <c r="Y4" s="1"/>
      <c r="Z4" s="1"/>
    </row>
    <row r="5">
      <c r="A5" s="1"/>
      <c r="B5" s="1"/>
      <c r="C5" s="1"/>
      <c r="D5" s="1"/>
      <c r="E5" s="1"/>
      <c r="F5" s="1"/>
      <c r="G5" s="1"/>
      <c r="H5" s="1"/>
      <c r="I5" s="1"/>
      <c r="J5" s="1"/>
      <c r="K5" s="1"/>
      <c r="L5" s="1"/>
      <c r="M5" s="1"/>
      <c r="N5" s="1"/>
      <c r="O5" s="1"/>
      <c r="P5" s="1"/>
      <c r="Q5" s="1"/>
      <c r="R5" s="1"/>
      <c r="S5" s="1"/>
      <c r="T5" s="1"/>
      <c r="U5" s="1"/>
      <c r="V5" s="1"/>
      <c r="W5" s="1"/>
      <c r="X5" s="1"/>
      <c r="Y5" s="1"/>
      <c r="Z5" s="1"/>
    </row>
    <row r="6" ht="15.0" customHeight="1">
      <c r="A6" s="1"/>
      <c r="B6" s="84" t="s">
        <v>117</v>
      </c>
      <c r="C6" s="3"/>
      <c r="D6" s="3"/>
      <c r="E6" s="3"/>
      <c r="F6" s="1"/>
      <c r="G6" s="1"/>
      <c r="H6" s="1"/>
      <c r="I6" s="1"/>
      <c r="J6" s="1"/>
      <c r="K6" s="1"/>
      <c r="L6" s="1"/>
      <c r="M6" s="1"/>
      <c r="N6" s="1"/>
      <c r="O6" s="1"/>
      <c r="P6" s="1"/>
      <c r="Q6" s="1"/>
      <c r="R6" s="1"/>
      <c r="S6" s="1"/>
      <c r="T6" s="1"/>
      <c r="U6" s="1"/>
      <c r="V6" s="1"/>
      <c r="W6" s="1"/>
      <c r="X6" s="1"/>
      <c r="Y6" s="1"/>
      <c r="Z6" s="1"/>
    </row>
    <row r="7" ht="15.0" customHeight="1">
      <c r="A7" s="1"/>
      <c r="B7" s="19" t="s">
        <v>118</v>
      </c>
      <c r="C7" s="3"/>
      <c r="D7" s="3"/>
      <c r="E7" s="3"/>
      <c r="F7" s="1"/>
      <c r="G7" s="1"/>
      <c r="H7" s="1"/>
      <c r="I7" s="1"/>
      <c r="J7" s="1"/>
      <c r="K7" s="1"/>
      <c r="L7" s="1"/>
      <c r="M7" s="1"/>
      <c r="N7" s="1"/>
      <c r="O7" s="1"/>
      <c r="P7" s="1"/>
      <c r="Q7" s="1"/>
      <c r="R7" s="1"/>
      <c r="S7" s="1"/>
      <c r="T7" s="1"/>
      <c r="U7" s="1"/>
      <c r="V7" s="1"/>
      <c r="W7" s="1"/>
      <c r="X7" s="1"/>
      <c r="Y7" s="1"/>
      <c r="Z7" s="1"/>
    </row>
    <row r="8" ht="15.0" customHeight="1">
      <c r="A8" s="1"/>
      <c r="B8" s="84" t="str">
        <f>"during the incurral time period of "&amp;Overview!$C$13&amp;"."</f>
        <v>during the incurral time period of July 1, 2019 - June 30, 2020.</v>
      </c>
      <c r="C8" s="3"/>
      <c r="D8" s="3"/>
      <c r="E8" s="3"/>
      <c r="F8" s="1"/>
      <c r="G8" s="1"/>
      <c r="H8" s="1"/>
      <c r="I8" s="1"/>
      <c r="J8" s="1"/>
      <c r="K8" s="1"/>
      <c r="L8" s="1"/>
      <c r="M8" s="1"/>
      <c r="N8" s="1"/>
      <c r="O8" s="1"/>
      <c r="P8" s="1"/>
      <c r="Q8" s="1"/>
      <c r="R8" s="1"/>
      <c r="S8" s="1"/>
      <c r="T8" s="1"/>
      <c r="U8" s="1"/>
      <c r="V8" s="1"/>
      <c r="W8" s="1"/>
      <c r="X8" s="1"/>
      <c r="Y8" s="1"/>
      <c r="Z8" s="1"/>
    </row>
    <row r="9" ht="15.0" customHeight="1">
      <c r="A9" s="1"/>
      <c r="B9" s="3"/>
      <c r="C9" s="3"/>
      <c r="D9" s="3"/>
      <c r="E9" s="3"/>
      <c r="F9" s="1"/>
      <c r="G9" s="1"/>
      <c r="H9" s="1"/>
      <c r="I9" s="1"/>
      <c r="J9" s="1"/>
      <c r="K9" s="1"/>
      <c r="L9" s="1"/>
      <c r="M9" s="1"/>
      <c r="N9" s="1"/>
      <c r="O9" s="1"/>
      <c r="P9" s="1"/>
      <c r="Q9" s="1"/>
      <c r="R9" s="1"/>
      <c r="S9" s="1"/>
      <c r="T9" s="1"/>
      <c r="U9" s="1"/>
      <c r="V9" s="1"/>
      <c r="W9" s="1"/>
      <c r="X9" s="1"/>
      <c r="Y9" s="1"/>
      <c r="Z9" s="1"/>
    </row>
    <row r="10">
      <c r="A10" s="1"/>
      <c r="B10" s="1"/>
      <c r="C10" s="1"/>
      <c r="D10" s="1"/>
      <c r="E10" s="1"/>
      <c r="F10" s="1"/>
      <c r="G10" s="1"/>
      <c r="H10" s="1"/>
      <c r="I10" s="1"/>
      <c r="J10" s="1"/>
      <c r="K10" s="1"/>
      <c r="L10" s="1"/>
      <c r="M10" s="1"/>
      <c r="N10" s="1"/>
      <c r="O10" s="1"/>
      <c r="P10" s="1"/>
      <c r="Q10" s="1"/>
      <c r="R10" s="1"/>
      <c r="S10" s="1"/>
      <c r="T10" s="1"/>
      <c r="U10" s="1"/>
      <c r="V10" s="1"/>
      <c r="W10" s="1"/>
      <c r="X10" s="1"/>
      <c r="Y10" s="1"/>
      <c r="Z10" s="1"/>
    </row>
    <row r="11" ht="15.0" customHeight="1">
      <c r="A11" s="1"/>
      <c r="B11" s="5" t="s">
        <v>119</v>
      </c>
      <c r="C11" s="85" t="s">
        <v>120</v>
      </c>
      <c r="D11" s="85"/>
      <c r="E11" s="85"/>
      <c r="F11" s="85"/>
      <c r="G11" s="85"/>
      <c r="H11" s="1"/>
      <c r="I11" s="86">
        <v>44228.0</v>
      </c>
      <c r="J11" s="85"/>
      <c r="K11" s="1"/>
      <c r="L11" s="1"/>
      <c r="M11" s="1"/>
      <c r="N11" s="1"/>
      <c r="O11" s="1"/>
      <c r="P11" s="1"/>
      <c r="Q11" s="1"/>
      <c r="R11" s="1"/>
      <c r="S11" s="1"/>
      <c r="T11" s="1"/>
      <c r="U11" s="1"/>
      <c r="V11" s="1"/>
      <c r="W11" s="1"/>
      <c r="X11" s="1"/>
      <c r="Y11" s="1"/>
      <c r="Z11" s="1"/>
    </row>
    <row r="12" ht="15.0" customHeight="1">
      <c r="A12" s="1"/>
      <c r="B12" s="3"/>
      <c r="C12" s="5" t="s">
        <v>121</v>
      </c>
      <c r="D12" s="3"/>
      <c r="E12" s="3"/>
      <c r="F12" s="1"/>
      <c r="G12" s="3"/>
      <c r="H12" s="1"/>
      <c r="I12" s="5" t="s">
        <v>122</v>
      </c>
      <c r="J12" s="1"/>
      <c r="K12" s="1"/>
      <c r="L12" s="1"/>
      <c r="M12" s="1"/>
      <c r="N12" s="1"/>
      <c r="O12" s="1"/>
      <c r="P12" s="1"/>
      <c r="Q12" s="1"/>
      <c r="R12" s="1"/>
      <c r="S12" s="1"/>
      <c r="T12" s="1"/>
      <c r="U12" s="1"/>
      <c r="V12" s="1"/>
      <c r="W12" s="1"/>
      <c r="X12" s="1"/>
      <c r="Y12" s="1"/>
      <c r="Z12" s="1"/>
    </row>
    <row r="13" ht="15.0" customHeight="1">
      <c r="A13" s="1"/>
      <c r="B13" s="3"/>
      <c r="C13" s="3"/>
      <c r="D13" s="3"/>
      <c r="E13" s="3"/>
      <c r="F13" s="1"/>
      <c r="G13" s="3"/>
      <c r="H13" s="1"/>
      <c r="I13" s="3"/>
      <c r="J13" s="1"/>
      <c r="K13" s="1"/>
      <c r="L13" s="1"/>
      <c r="M13" s="1"/>
      <c r="N13" s="1"/>
      <c r="O13" s="1"/>
      <c r="P13" s="1"/>
      <c r="Q13" s="1"/>
      <c r="R13" s="1"/>
      <c r="S13" s="1"/>
      <c r="T13" s="1"/>
      <c r="U13" s="1"/>
      <c r="V13" s="1"/>
      <c r="W13" s="1"/>
      <c r="X13" s="1"/>
      <c r="Y13" s="1"/>
      <c r="Z13" s="1"/>
    </row>
    <row r="14" ht="15.0" customHeight="1">
      <c r="A14" s="1"/>
      <c r="B14" s="3"/>
      <c r="C14" s="3"/>
      <c r="D14" s="3"/>
      <c r="E14" s="3"/>
      <c r="F14" s="1"/>
      <c r="G14" s="3"/>
      <c r="H14" s="1"/>
      <c r="I14" s="3"/>
      <c r="J14" s="1"/>
      <c r="K14" s="1"/>
      <c r="L14" s="1"/>
      <c r="M14" s="1"/>
      <c r="N14" s="1"/>
      <c r="O14" s="1"/>
      <c r="P14" s="1"/>
      <c r="Q14" s="1"/>
      <c r="R14" s="1"/>
      <c r="S14" s="1"/>
      <c r="T14" s="1"/>
      <c r="U14" s="1"/>
      <c r="V14" s="1"/>
      <c r="W14" s="1"/>
      <c r="X14" s="1"/>
      <c r="Y14" s="1"/>
      <c r="Z14" s="1"/>
    </row>
    <row r="15" ht="15.0" customHeight="1">
      <c r="A15" s="1"/>
      <c r="B15" s="3"/>
      <c r="C15" s="1"/>
      <c r="D15" s="1"/>
      <c r="E15" s="1"/>
      <c r="F15" s="1"/>
      <c r="G15" s="1"/>
      <c r="H15" s="1"/>
      <c r="I15" s="1"/>
      <c r="J15" s="1"/>
      <c r="K15" s="1"/>
      <c r="L15" s="1"/>
      <c r="M15" s="1"/>
      <c r="N15" s="1"/>
      <c r="O15" s="1"/>
      <c r="P15" s="1"/>
      <c r="Q15" s="1"/>
      <c r="R15" s="1"/>
      <c r="S15" s="1"/>
      <c r="T15" s="1"/>
      <c r="U15" s="1"/>
      <c r="V15" s="1"/>
      <c r="W15" s="1"/>
      <c r="X15" s="1"/>
      <c r="Y15" s="1"/>
      <c r="Z15" s="1"/>
    </row>
    <row r="16" ht="15.0" customHeight="1">
      <c r="A16" s="1"/>
      <c r="B16" s="3"/>
      <c r="C16" s="85"/>
      <c r="D16" s="85"/>
      <c r="E16" s="85"/>
      <c r="F16" s="85"/>
      <c r="G16" s="85"/>
      <c r="H16" s="1"/>
      <c r="I16" s="85" t="s">
        <v>123</v>
      </c>
      <c r="J16" s="85"/>
      <c r="K16" s="1"/>
      <c r="L16" s="1"/>
      <c r="M16" s="1"/>
      <c r="N16" s="1"/>
      <c r="O16" s="1"/>
      <c r="P16" s="1"/>
      <c r="Q16" s="1"/>
      <c r="R16" s="1"/>
      <c r="S16" s="1"/>
      <c r="T16" s="1"/>
      <c r="U16" s="1"/>
      <c r="V16" s="1"/>
      <c r="W16" s="1"/>
      <c r="X16" s="1"/>
      <c r="Y16" s="1"/>
      <c r="Z16" s="1"/>
    </row>
    <row r="17" ht="15.0" customHeight="1">
      <c r="A17" s="1"/>
      <c r="B17" s="1"/>
      <c r="C17" s="5" t="s">
        <v>124</v>
      </c>
      <c r="D17" s="3"/>
      <c r="E17" s="3"/>
      <c r="F17" s="1"/>
      <c r="G17" s="3"/>
      <c r="H17" s="1"/>
      <c r="I17" s="5" t="s">
        <v>125</v>
      </c>
      <c r="J17" s="1"/>
      <c r="K17" s="1"/>
      <c r="L17" s="1"/>
      <c r="M17" s="1"/>
      <c r="N17" s="1"/>
      <c r="O17" s="1"/>
      <c r="P17" s="1"/>
      <c r="Q17" s="1"/>
      <c r="R17" s="1"/>
      <c r="S17" s="1"/>
      <c r="T17" s="1"/>
      <c r="U17" s="1"/>
      <c r="V17" s="1"/>
      <c r="W17" s="1"/>
      <c r="X17" s="1"/>
      <c r="Y17" s="1"/>
      <c r="Z17" s="1"/>
    </row>
    <row r="18">
      <c r="A18" s="1"/>
      <c r="B18" s="1"/>
      <c r="C18" s="1"/>
      <c r="D18" s="1"/>
      <c r="E18" s="1"/>
      <c r="F18" s="1"/>
      <c r="G18" s="1"/>
      <c r="H18" s="1"/>
      <c r="I18" s="1"/>
      <c r="J18" s="1"/>
      <c r="K18" s="1"/>
      <c r="L18" s="1"/>
      <c r="M18" s="1"/>
      <c r="N18" s="1"/>
      <c r="O18" s="1"/>
      <c r="P18" s="1"/>
      <c r="Q18" s="1"/>
      <c r="R18" s="1"/>
      <c r="S18" s="1"/>
      <c r="T18" s="1"/>
      <c r="U18" s="1"/>
      <c r="V18" s="1"/>
      <c r="W18" s="1"/>
      <c r="X18" s="1"/>
      <c r="Y18" s="1"/>
      <c r="Z18" s="1"/>
    </row>
    <row r="19">
      <c r="A19" s="1"/>
      <c r="B19" s="1"/>
      <c r="C19" s="1"/>
      <c r="D19" s="1"/>
      <c r="E19" s="1"/>
      <c r="F19" s="1"/>
      <c r="G19" s="1"/>
      <c r="H19" s="1"/>
      <c r="I19" s="1"/>
      <c r="J19" s="1"/>
      <c r="K19" s="1"/>
      <c r="L19" s="1"/>
      <c r="M19" s="1"/>
      <c r="N19" s="1"/>
      <c r="O19" s="1"/>
      <c r="P19" s="1"/>
      <c r="Q19" s="1"/>
      <c r="R19" s="1"/>
      <c r="S19" s="1"/>
      <c r="T19" s="1"/>
      <c r="U19" s="1"/>
      <c r="V19" s="1"/>
      <c r="W19" s="1"/>
      <c r="X19" s="1"/>
      <c r="Y19" s="1"/>
      <c r="Z19" s="1"/>
    </row>
    <row r="20">
      <c r="A20" s="1"/>
      <c r="B20" s="1"/>
      <c r="C20" s="1"/>
      <c r="D20" s="1"/>
      <c r="E20" s="1"/>
      <c r="F20" s="1"/>
      <c r="G20" s="1"/>
      <c r="H20" s="1"/>
      <c r="I20" s="1"/>
      <c r="J20" s="1"/>
      <c r="K20" s="1"/>
      <c r="L20" s="1"/>
      <c r="M20" s="1"/>
      <c r="N20" s="1"/>
      <c r="O20" s="1"/>
      <c r="P20" s="1"/>
      <c r="Q20" s="1"/>
      <c r="R20" s="1"/>
      <c r="S20" s="1"/>
      <c r="T20" s="1"/>
      <c r="U20" s="1"/>
      <c r="V20" s="1"/>
      <c r="W20" s="1"/>
      <c r="X20" s="1"/>
      <c r="Y20" s="1"/>
      <c r="Z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rintOptions/>
  <pageMargins bottom="0.75" footer="0.0" header="0.0" left="0.7" right="0.7" top="0.75"/>
  <pageSetup fitToHeight="0" orientation="landscape"/>
  <headerFooter>
    <oddHeader>&amp;LState of Colorado MCO Reporting Template&amp;RCONFIDENTIAL</oddHeader>
    <oddFooter>&amp;L&amp;A Page &amp;P of </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26" width="7.63"/>
  </cols>
  <sheetData>
    <row r="1">
      <c r="A1" s="1"/>
      <c r="B1" s="1"/>
      <c r="C1" s="1"/>
      <c r="D1" s="1"/>
      <c r="E1" s="1"/>
      <c r="F1" s="1"/>
      <c r="G1" s="1"/>
      <c r="H1" s="1"/>
      <c r="I1" s="1"/>
      <c r="J1" s="1"/>
      <c r="K1" s="1"/>
      <c r="L1" s="1"/>
      <c r="M1" s="1"/>
      <c r="N1" s="1"/>
      <c r="O1" s="1"/>
      <c r="P1" s="1"/>
      <c r="Q1" s="1"/>
      <c r="R1" s="1"/>
      <c r="S1" s="1"/>
      <c r="T1" s="1"/>
      <c r="U1" s="1"/>
      <c r="V1" s="1"/>
      <c r="W1" s="1"/>
      <c r="X1" s="1"/>
      <c r="Y1" s="1"/>
      <c r="Z1" s="1"/>
    </row>
    <row r="2" ht="15.0" customHeight="1">
      <c r="A2" s="1"/>
      <c r="B2" s="3" t="s">
        <v>126</v>
      </c>
      <c r="C2" s="1"/>
      <c r="D2" s="1"/>
      <c r="E2" s="1"/>
      <c r="F2" s="1"/>
      <c r="G2" s="1"/>
      <c r="H2" s="1"/>
      <c r="I2" s="1"/>
      <c r="J2" s="1"/>
      <c r="K2" s="1"/>
      <c r="L2" s="1"/>
      <c r="M2" s="1"/>
      <c r="N2" s="1"/>
      <c r="O2" s="1"/>
      <c r="P2" s="1"/>
      <c r="Q2" s="1"/>
      <c r="R2" s="1"/>
      <c r="S2" s="1"/>
      <c r="T2" s="1"/>
      <c r="U2" s="1"/>
      <c r="V2" s="1"/>
      <c r="W2" s="1"/>
      <c r="X2" s="1"/>
      <c r="Y2" s="1"/>
      <c r="Z2" s="1"/>
    </row>
    <row r="3" ht="15.0" customHeight="1">
      <c r="A3" s="1"/>
      <c r="B3" s="59" t="s">
        <v>127</v>
      </c>
      <c r="C3" s="60"/>
      <c r="D3" s="60"/>
      <c r="E3" s="60"/>
      <c r="F3" s="60"/>
      <c r="G3" s="60"/>
      <c r="H3" s="60"/>
      <c r="I3" s="60"/>
      <c r="J3" s="60"/>
      <c r="K3" s="60"/>
      <c r="L3" s="60"/>
      <c r="M3" s="60"/>
      <c r="N3" s="61"/>
      <c r="O3" s="1"/>
      <c r="P3" s="1"/>
      <c r="Q3" s="1"/>
      <c r="R3" s="1"/>
      <c r="S3" s="1"/>
      <c r="T3" s="1"/>
      <c r="U3" s="1"/>
      <c r="V3" s="1"/>
      <c r="W3" s="1"/>
      <c r="X3" s="1"/>
      <c r="Y3" s="1"/>
      <c r="Z3" s="1"/>
    </row>
    <row r="4" ht="15.0" customHeight="1">
      <c r="A4" s="1"/>
      <c r="B4" s="63"/>
      <c r="N4" s="64"/>
      <c r="O4" s="1"/>
      <c r="P4" s="1"/>
      <c r="Q4" s="1"/>
      <c r="R4" s="1"/>
      <c r="S4" s="1"/>
      <c r="T4" s="1"/>
      <c r="U4" s="1"/>
      <c r="V4" s="1"/>
      <c r="W4" s="1"/>
      <c r="X4" s="1"/>
      <c r="Y4" s="1"/>
      <c r="Z4" s="1"/>
    </row>
    <row r="5" ht="15.0" customHeight="1">
      <c r="A5" s="1"/>
      <c r="B5" s="63"/>
      <c r="N5" s="64"/>
      <c r="O5" s="1"/>
      <c r="P5" s="1"/>
      <c r="Q5" s="1"/>
      <c r="R5" s="1"/>
      <c r="S5" s="1"/>
      <c r="T5" s="1"/>
      <c r="U5" s="1"/>
      <c r="V5" s="1"/>
      <c r="W5" s="1"/>
      <c r="X5" s="1"/>
      <c r="Y5" s="1"/>
      <c r="Z5" s="1"/>
    </row>
    <row r="6" ht="15.0" customHeight="1">
      <c r="A6" s="1"/>
      <c r="B6" s="63"/>
      <c r="N6" s="64"/>
      <c r="O6" s="1"/>
      <c r="P6" s="1"/>
      <c r="Q6" s="1"/>
      <c r="R6" s="1"/>
      <c r="S6" s="1"/>
      <c r="T6" s="1"/>
      <c r="U6" s="1"/>
      <c r="V6" s="1"/>
      <c r="W6" s="1"/>
      <c r="X6" s="1"/>
      <c r="Y6" s="1"/>
      <c r="Z6" s="1"/>
    </row>
    <row r="7" ht="15.0" customHeight="1">
      <c r="A7" s="1"/>
      <c r="B7" s="63"/>
      <c r="N7" s="64"/>
      <c r="O7" s="1"/>
      <c r="P7" s="1"/>
      <c r="Q7" s="1"/>
      <c r="R7" s="1"/>
      <c r="S7" s="1"/>
      <c r="T7" s="1"/>
      <c r="U7" s="1"/>
      <c r="V7" s="1"/>
      <c r="W7" s="1"/>
      <c r="X7" s="1"/>
      <c r="Y7" s="1"/>
      <c r="Z7" s="1"/>
    </row>
    <row r="8" ht="15.0" customHeight="1">
      <c r="A8" s="1"/>
      <c r="B8" s="63"/>
      <c r="N8" s="64"/>
      <c r="O8" s="1"/>
      <c r="P8" s="1"/>
      <c r="Q8" s="1"/>
      <c r="R8" s="1"/>
      <c r="S8" s="1"/>
      <c r="T8" s="1"/>
      <c r="U8" s="1"/>
      <c r="V8" s="1"/>
      <c r="W8" s="1"/>
      <c r="X8" s="1"/>
      <c r="Y8" s="1"/>
      <c r="Z8" s="1"/>
    </row>
    <row r="9" ht="15.0" customHeight="1">
      <c r="A9" s="1"/>
      <c r="B9" s="63"/>
      <c r="N9" s="64"/>
      <c r="O9" s="1"/>
      <c r="P9" s="1"/>
      <c r="Q9" s="1"/>
      <c r="R9" s="1"/>
      <c r="S9" s="1"/>
      <c r="T9" s="1"/>
      <c r="U9" s="1"/>
      <c r="V9" s="1"/>
      <c r="W9" s="1"/>
      <c r="X9" s="1"/>
      <c r="Y9" s="1"/>
      <c r="Z9" s="1"/>
    </row>
    <row r="10" ht="15.0" customHeight="1">
      <c r="A10" s="1"/>
      <c r="B10" s="63"/>
      <c r="N10" s="64"/>
      <c r="O10" s="1"/>
      <c r="P10" s="1"/>
      <c r="Q10" s="1"/>
      <c r="R10" s="1"/>
      <c r="S10" s="1"/>
      <c r="T10" s="1"/>
      <c r="U10" s="1"/>
      <c r="V10" s="1"/>
      <c r="W10" s="1"/>
      <c r="X10" s="1"/>
      <c r="Y10" s="1"/>
      <c r="Z10" s="1"/>
    </row>
    <row r="11" ht="15.0" customHeight="1">
      <c r="A11" s="1"/>
      <c r="B11" s="63"/>
      <c r="N11" s="64"/>
      <c r="O11" s="1"/>
      <c r="P11" s="1"/>
      <c r="Q11" s="1"/>
      <c r="R11" s="1"/>
      <c r="S11" s="1"/>
      <c r="T11" s="1"/>
      <c r="U11" s="1"/>
      <c r="V11" s="1"/>
      <c r="W11" s="1"/>
      <c r="X11" s="1"/>
      <c r="Y11" s="1"/>
      <c r="Z11" s="1"/>
    </row>
    <row r="12" ht="15.0" customHeight="1">
      <c r="A12" s="1"/>
      <c r="B12" s="63"/>
      <c r="N12" s="64"/>
      <c r="O12" s="1"/>
      <c r="P12" s="1"/>
      <c r="Q12" s="1"/>
      <c r="R12" s="1"/>
      <c r="S12" s="1"/>
      <c r="T12" s="1"/>
      <c r="U12" s="1"/>
      <c r="V12" s="1"/>
      <c r="W12" s="1"/>
      <c r="X12" s="1"/>
      <c r="Y12" s="1"/>
      <c r="Z12" s="1"/>
    </row>
    <row r="13" ht="15.0" customHeight="1">
      <c r="A13" s="1"/>
      <c r="B13" s="63"/>
      <c r="N13" s="64"/>
      <c r="O13" s="1"/>
      <c r="P13" s="1"/>
      <c r="Q13" s="1"/>
      <c r="R13" s="1"/>
      <c r="S13" s="1"/>
      <c r="T13" s="1"/>
      <c r="U13" s="1"/>
      <c r="V13" s="1"/>
      <c r="W13" s="1"/>
      <c r="X13" s="1"/>
      <c r="Y13" s="1"/>
      <c r="Z13" s="1"/>
    </row>
    <row r="14" ht="15.0" customHeight="1">
      <c r="A14" s="1"/>
      <c r="B14" s="63"/>
      <c r="N14" s="64"/>
      <c r="O14" s="1"/>
      <c r="P14" s="1"/>
      <c r="Q14" s="1"/>
      <c r="R14" s="1"/>
      <c r="S14" s="1"/>
      <c r="T14" s="1"/>
      <c r="U14" s="1"/>
      <c r="V14" s="1"/>
      <c r="W14" s="1"/>
      <c r="X14" s="1"/>
      <c r="Y14" s="1"/>
      <c r="Z14" s="1"/>
    </row>
    <row r="15" ht="15.0" customHeight="1">
      <c r="A15" s="1"/>
      <c r="B15" s="63"/>
      <c r="N15" s="64"/>
      <c r="O15" s="1"/>
      <c r="P15" s="1"/>
      <c r="Q15" s="1"/>
      <c r="R15" s="1"/>
      <c r="S15" s="1"/>
      <c r="T15" s="1"/>
      <c r="U15" s="1"/>
      <c r="V15" s="1"/>
      <c r="W15" s="1"/>
      <c r="X15" s="1"/>
      <c r="Y15" s="1"/>
      <c r="Z15" s="1"/>
    </row>
    <row r="16" ht="15.0" customHeight="1">
      <c r="A16" s="1"/>
      <c r="B16" s="63"/>
      <c r="N16" s="64"/>
      <c r="O16" s="1"/>
      <c r="P16" s="1"/>
      <c r="Q16" s="1"/>
      <c r="R16" s="1"/>
      <c r="S16" s="1"/>
      <c r="T16" s="1"/>
      <c r="U16" s="1"/>
      <c r="V16" s="1"/>
      <c r="W16" s="1"/>
      <c r="X16" s="1"/>
      <c r="Y16" s="1"/>
      <c r="Z16" s="1"/>
    </row>
    <row r="17" ht="15.0" customHeight="1">
      <c r="A17" s="1"/>
      <c r="B17" s="63"/>
      <c r="N17" s="64"/>
      <c r="O17" s="1"/>
      <c r="P17" s="1"/>
      <c r="Q17" s="1"/>
      <c r="R17" s="1"/>
      <c r="S17" s="1"/>
      <c r="T17" s="1"/>
      <c r="U17" s="1"/>
      <c r="V17" s="1"/>
      <c r="W17" s="1"/>
      <c r="X17" s="1"/>
      <c r="Y17" s="1"/>
      <c r="Z17" s="1"/>
    </row>
    <row r="18" ht="15.0" customHeight="1">
      <c r="A18" s="1"/>
      <c r="B18" s="63"/>
      <c r="N18" s="64"/>
      <c r="O18" s="1"/>
      <c r="P18" s="1"/>
      <c r="Q18" s="1"/>
      <c r="R18" s="1"/>
      <c r="S18" s="1"/>
      <c r="T18" s="1"/>
      <c r="U18" s="1"/>
      <c r="V18" s="1"/>
      <c r="W18" s="1"/>
      <c r="X18" s="1"/>
      <c r="Y18" s="1"/>
      <c r="Z18" s="1"/>
    </row>
    <row r="19" ht="15.0" customHeight="1">
      <c r="A19" s="1"/>
      <c r="B19" s="63"/>
      <c r="N19" s="64"/>
      <c r="O19" s="1"/>
      <c r="P19" s="1"/>
      <c r="Q19" s="1"/>
      <c r="R19" s="1"/>
      <c r="S19" s="1"/>
      <c r="T19" s="1"/>
      <c r="U19" s="1"/>
      <c r="V19" s="1"/>
      <c r="W19" s="1"/>
      <c r="X19" s="1"/>
      <c r="Y19" s="1"/>
      <c r="Z19" s="1"/>
    </row>
    <row r="20" ht="15.0" customHeight="1">
      <c r="A20" s="1"/>
      <c r="B20" s="63"/>
      <c r="N20" s="64"/>
      <c r="O20" s="1"/>
      <c r="P20" s="1"/>
      <c r="Q20" s="1"/>
      <c r="R20" s="1"/>
      <c r="S20" s="1"/>
      <c r="T20" s="1"/>
      <c r="U20" s="1"/>
      <c r="V20" s="1"/>
      <c r="W20" s="1"/>
      <c r="X20" s="1"/>
      <c r="Y20" s="1"/>
      <c r="Z20" s="1"/>
    </row>
    <row r="21" ht="15.0" customHeight="1">
      <c r="A21" s="1"/>
      <c r="B21" s="65"/>
      <c r="C21" s="66"/>
      <c r="D21" s="66"/>
      <c r="E21" s="66"/>
      <c r="F21" s="66"/>
      <c r="G21" s="66"/>
      <c r="H21" s="66"/>
      <c r="I21" s="66"/>
      <c r="J21" s="66"/>
      <c r="K21" s="66"/>
      <c r="L21" s="66"/>
      <c r="M21" s="66"/>
      <c r="N21" s="67"/>
      <c r="O21" s="1"/>
      <c r="P21" s="1"/>
      <c r="Q21" s="1"/>
      <c r="R21" s="1"/>
      <c r="S21" s="1"/>
      <c r="T21" s="1"/>
      <c r="U21" s="1"/>
      <c r="V21" s="1"/>
      <c r="W21" s="1"/>
      <c r="X21" s="1"/>
      <c r="Y21" s="1"/>
      <c r="Z21" s="1"/>
    </row>
    <row r="22" ht="15.0" customHeight="1">
      <c r="A22" s="1"/>
      <c r="B22" s="87" t="s">
        <v>128</v>
      </c>
      <c r="C22" s="72"/>
      <c r="D22" s="72"/>
      <c r="E22" s="72"/>
      <c r="F22" s="72"/>
      <c r="G22" s="72"/>
      <c r="H22" s="72"/>
      <c r="I22" s="72"/>
      <c r="J22" s="72"/>
      <c r="K22" s="72"/>
      <c r="L22" s="72"/>
      <c r="M22" s="72"/>
      <c r="N22" s="35"/>
      <c r="O22" s="1"/>
      <c r="P22" s="1"/>
      <c r="Q22" s="1"/>
      <c r="R22" s="1"/>
      <c r="S22" s="1"/>
      <c r="T22" s="1"/>
      <c r="U22" s="1"/>
      <c r="V22" s="1"/>
      <c r="W22" s="1"/>
      <c r="X22" s="1"/>
      <c r="Y22" s="1"/>
      <c r="Z22" s="1"/>
    </row>
    <row r="23" ht="15.0" customHeight="1">
      <c r="A23" s="1"/>
      <c r="B23" s="59" t="s">
        <v>129</v>
      </c>
      <c r="C23" s="60"/>
      <c r="D23" s="60"/>
      <c r="E23" s="60"/>
      <c r="F23" s="60"/>
      <c r="G23" s="60"/>
      <c r="H23" s="60"/>
      <c r="I23" s="60"/>
      <c r="J23" s="60"/>
      <c r="K23" s="60"/>
      <c r="L23" s="60"/>
      <c r="M23" s="60"/>
      <c r="N23" s="61"/>
      <c r="O23" s="1"/>
      <c r="P23" s="1"/>
      <c r="Q23" s="1"/>
      <c r="R23" s="1"/>
      <c r="S23" s="1"/>
      <c r="T23" s="1"/>
      <c r="U23" s="1"/>
      <c r="V23" s="1"/>
      <c r="W23" s="1"/>
      <c r="X23" s="1"/>
      <c r="Y23" s="1"/>
      <c r="Z23" s="1"/>
    </row>
    <row r="24" ht="15.0" customHeight="1">
      <c r="A24" s="1"/>
      <c r="B24" s="63"/>
      <c r="N24" s="64"/>
      <c r="O24" s="1"/>
      <c r="P24" s="1"/>
      <c r="Q24" s="1"/>
      <c r="R24" s="1"/>
      <c r="S24" s="1"/>
      <c r="T24" s="1"/>
      <c r="U24" s="1"/>
      <c r="V24" s="1"/>
      <c r="W24" s="1"/>
      <c r="X24" s="1"/>
      <c r="Y24" s="1"/>
      <c r="Z24" s="1"/>
    </row>
    <row r="25" ht="15.0" customHeight="1">
      <c r="A25" s="1"/>
      <c r="B25" s="63"/>
      <c r="N25" s="64"/>
      <c r="O25" s="1"/>
      <c r="P25" s="1"/>
      <c r="Q25" s="1"/>
      <c r="R25" s="1"/>
      <c r="S25" s="1"/>
      <c r="T25" s="1"/>
      <c r="U25" s="1"/>
      <c r="V25" s="1"/>
      <c r="W25" s="1"/>
      <c r="X25" s="1"/>
      <c r="Y25" s="1"/>
      <c r="Z25" s="1"/>
    </row>
    <row r="26" ht="15.0" customHeight="1">
      <c r="A26" s="1"/>
      <c r="B26" s="63"/>
      <c r="N26" s="64"/>
      <c r="O26" s="1"/>
      <c r="P26" s="1"/>
      <c r="Q26" s="1"/>
      <c r="R26" s="1"/>
      <c r="S26" s="1"/>
      <c r="T26" s="1"/>
      <c r="U26" s="1"/>
      <c r="V26" s="1"/>
      <c r="W26" s="1"/>
      <c r="X26" s="1"/>
      <c r="Y26" s="1"/>
      <c r="Z26" s="1"/>
    </row>
    <row r="27" ht="15.0" customHeight="1">
      <c r="A27" s="1"/>
      <c r="B27" s="63"/>
      <c r="N27" s="64"/>
      <c r="O27" s="1"/>
      <c r="P27" s="1"/>
      <c r="Q27" s="1"/>
      <c r="R27" s="1"/>
      <c r="S27" s="1"/>
      <c r="T27" s="1"/>
      <c r="U27" s="1"/>
      <c r="V27" s="1"/>
      <c r="W27" s="1"/>
      <c r="X27" s="1"/>
      <c r="Y27" s="1"/>
      <c r="Z27" s="1"/>
    </row>
    <row r="28" ht="15.0" customHeight="1">
      <c r="A28" s="1"/>
      <c r="B28" s="63"/>
      <c r="N28" s="64"/>
      <c r="O28" s="1"/>
      <c r="P28" s="1"/>
      <c r="Q28" s="1"/>
      <c r="R28" s="1"/>
      <c r="S28" s="1"/>
      <c r="T28" s="1"/>
      <c r="U28" s="1"/>
      <c r="V28" s="1"/>
      <c r="W28" s="1"/>
      <c r="X28" s="1"/>
      <c r="Y28" s="1"/>
      <c r="Z28" s="1"/>
    </row>
    <row r="29" ht="15.0" customHeight="1">
      <c r="A29" s="1"/>
      <c r="B29" s="63"/>
      <c r="N29" s="64"/>
      <c r="O29" s="1"/>
      <c r="P29" s="1"/>
      <c r="Q29" s="1"/>
      <c r="R29" s="1"/>
      <c r="S29" s="1"/>
      <c r="T29" s="1"/>
      <c r="U29" s="1"/>
      <c r="V29" s="1"/>
      <c r="W29" s="1"/>
      <c r="X29" s="1"/>
      <c r="Y29" s="1"/>
      <c r="Z29" s="1"/>
    </row>
    <row r="30" ht="15.0" customHeight="1">
      <c r="A30" s="1"/>
      <c r="B30" s="63"/>
      <c r="N30" s="64"/>
      <c r="O30" s="1"/>
      <c r="P30" s="1"/>
      <c r="Q30" s="1"/>
      <c r="R30" s="1"/>
      <c r="S30" s="1"/>
      <c r="T30" s="1"/>
      <c r="U30" s="1"/>
      <c r="V30" s="1"/>
      <c r="W30" s="1"/>
      <c r="X30" s="1"/>
      <c r="Y30" s="1"/>
      <c r="Z30" s="1"/>
    </row>
    <row r="31" ht="15.0" customHeight="1">
      <c r="A31" s="1"/>
      <c r="B31" s="63"/>
      <c r="N31" s="64"/>
      <c r="O31" s="1"/>
      <c r="P31" s="1"/>
      <c r="Q31" s="1"/>
      <c r="R31" s="1"/>
      <c r="S31" s="1"/>
      <c r="T31" s="1"/>
      <c r="U31" s="1"/>
      <c r="V31" s="1"/>
      <c r="W31" s="1"/>
      <c r="X31" s="1"/>
      <c r="Y31" s="1"/>
      <c r="Z31" s="1"/>
    </row>
    <row r="32" ht="15.0" customHeight="1">
      <c r="A32" s="1"/>
      <c r="B32" s="63"/>
      <c r="N32" s="64"/>
      <c r="O32" s="1"/>
      <c r="P32" s="1"/>
      <c r="Q32" s="1"/>
      <c r="R32" s="1"/>
      <c r="S32" s="1"/>
      <c r="T32" s="1"/>
      <c r="U32" s="1"/>
      <c r="V32" s="1"/>
      <c r="W32" s="1"/>
      <c r="X32" s="1"/>
      <c r="Y32" s="1"/>
      <c r="Z32" s="1"/>
    </row>
    <row r="33" ht="15.0" customHeight="1">
      <c r="A33" s="1"/>
      <c r="B33" s="63"/>
      <c r="N33" s="64"/>
      <c r="O33" s="1"/>
      <c r="P33" s="1"/>
      <c r="Q33" s="1"/>
      <c r="R33" s="1"/>
      <c r="S33" s="1"/>
      <c r="T33" s="1"/>
      <c r="U33" s="1"/>
      <c r="V33" s="1"/>
      <c r="W33" s="1"/>
      <c r="X33" s="1"/>
      <c r="Y33" s="1"/>
      <c r="Z33" s="1"/>
    </row>
    <row r="34" ht="15.0" customHeight="1">
      <c r="A34" s="1"/>
      <c r="B34" s="63"/>
      <c r="N34" s="64"/>
      <c r="O34" s="1"/>
      <c r="P34" s="1"/>
      <c r="Q34" s="1"/>
      <c r="R34" s="1"/>
      <c r="S34" s="1"/>
      <c r="T34" s="1"/>
      <c r="U34" s="1"/>
      <c r="V34" s="1"/>
      <c r="W34" s="1"/>
      <c r="X34" s="1"/>
      <c r="Y34" s="1"/>
      <c r="Z34" s="1"/>
    </row>
    <row r="35" ht="15.0" customHeight="1">
      <c r="A35" s="1"/>
      <c r="B35" s="63"/>
      <c r="N35" s="64"/>
      <c r="O35" s="1"/>
      <c r="P35" s="1"/>
      <c r="Q35" s="1"/>
      <c r="R35" s="1"/>
      <c r="S35" s="1"/>
      <c r="T35" s="1"/>
      <c r="U35" s="1"/>
      <c r="V35" s="1"/>
      <c r="W35" s="1"/>
      <c r="X35" s="1"/>
      <c r="Y35" s="1"/>
      <c r="Z35" s="1"/>
    </row>
    <row r="36" ht="15.0" customHeight="1">
      <c r="A36" s="1"/>
      <c r="B36" s="63"/>
      <c r="N36" s="64"/>
      <c r="O36" s="1"/>
      <c r="P36" s="1"/>
      <c r="Q36" s="1"/>
      <c r="R36" s="1"/>
      <c r="S36" s="1"/>
      <c r="T36" s="1"/>
      <c r="U36" s="1"/>
      <c r="V36" s="1"/>
      <c r="W36" s="1"/>
      <c r="X36" s="1"/>
      <c r="Y36" s="1"/>
      <c r="Z36" s="1"/>
    </row>
    <row r="37" ht="15.0" customHeight="1">
      <c r="A37" s="1"/>
      <c r="B37" s="63"/>
      <c r="N37" s="64"/>
      <c r="O37" s="1"/>
      <c r="P37" s="1"/>
      <c r="Q37" s="1"/>
      <c r="R37" s="1"/>
      <c r="S37" s="1"/>
      <c r="T37" s="1"/>
      <c r="U37" s="1"/>
      <c r="V37" s="1"/>
      <c r="W37" s="1"/>
      <c r="X37" s="1"/>
      <c r="Y37" s="1"/>
      <c r="Z37" s="1"/>
    </row>
    <row r="38" ht="15.0" customHeight="1">
      <c r="A38" s="1"/>
      <c r="B38" s="63"/>
      <c r="N38" s="64"/>
      <c r="O38" s="1"/>
      <c r="P38" s="1"/>
      <c r="Q38" s="1"/>
      <c r="R38" s="1"/>
      <c r="S38" s="1"/>
      <c r="T38" s="1"/>
      <c r="U38" s="1"/>
      <c r="V38" s="1"/>
      <c r="W38" s="1"/>
      <c r="X38" s="1"/>
      <c r="Y38" s="1"/>
      <c r="Z38" s="1"/>
    </row>
    <row r="39" ht="15.0" customHeight="1">
      <c r="A39" s="1"/>
      <c r="B39" s="63"/>
      <c r="N39" s="64"/>
      <c r="O39" s="1"/>
      <c r="P39" s="1"/>
      <c r="Q39" s="1"/>
      <c r="R39" s="1"/>
      <c r="S39" s="1"/>
      <c r="T39" s="1"/>
      <c r="U39" s="1"/>
      <c r="V39" s="1"/>
      <c r="W39" s="1"/>
      <c r="X39" s="1"/>
      <c r="Y39" s="1"/>
      <c r="Z39" s="1"/>
    </row>
    <row r="40" ht="15.0" customHeight="1">
      <c r="A40" s="1"/>
      <c r="B40" s="63"/>
      <c r="N40" s="64"/>
      <c r="O40" s="1"/>
      <c r="P40" s="1"/>
      <c r="Q40" s="1"/>
      <c r="R40" s="1"/>
      <c r="S40" s="1"/>
      <c r="T40" s="1"/>
      <c r="U40" s="1"/>
      <c r="V40" s="1"/>
      <c r="W40" s="1"/>
      <c r="X40" s="1"/>
      <c r="Y40" s="1"/>
      <c r="Z40" s="1"/>
    </row>
    <row r="41" ht="15.0" customHeight="1">
      <c r="A41" s="1"/>
      <c r="B41" s="65"/>
      <c r="C41" s="66"/>
      <c r="D41" s="66"/>
      <c r="E41" s="66"/>
      <c r="F41" s="66"/>
      <c r="G41" s="66"/>
      <c r="H41" s="66"/>
      <c r="I41" s="66"/>
      <c r="J41" s="66"/>
      <c r="K41" s="66"/>
      <c r="L41" s="66"/>
      <c r="M41" s="66"/>
      <c r="N41" s="67"/>
      <c r="O41" s="1"/>
      <c r="P41" s="1"/>
      <c r="Q41" s="1"/>
      <c r="R41" s="1"/>
      <c r="S41" s="1"/>
      <c r="T41" s="1"/>
      <c r="U41" s="1"/>
      <c r="V41" s="1"/>
      <c r="W41" s="1"/>
      <c r="X41" s="1"/>
      <c r="Y41" s="1"/>
      <c r="Z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
    <mergeCell ref="B3:N21"/>
    <mergeCell ref="B22:N22"/>
    <mergeCell ref="B23:N41"/>
  </mergeCells>
  <printOptions/>
  <pageMargins bottom="0.75" footer="0.0" header="0.0" left="0.7" right="0.7" top="0.75"/>
  <pageSetup fitToHeight="0" orientation="landscape"/>
  <headerFooter>
    <oddHeader>&amp;LState of Colorado MCO Reporting Template&amp;RCONFIDENTIAL</oddHeader>
    <oddFooter>&amp;L&amp;A Page &amp;P of </oddFoot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3.63"/>
    <col customWidth="1" min="2" max="26" width="16.38"/>
  </cols>
  <sheetData>
    <row r="1">
      <c r="A1" s="88" t="s">
        <v>130</v>
      </c>
      <c r="B1" s="89">
        <f>'Report 1. MLR Template'!D13</f>
        <v>251893</v>
      </c>
      <c r="C1" s="89">
        <f>'Report 1. MLR Template'!H13</f>
        <v>611475</v>
      </c>
      <c r="D1" s="89">
        <f>'Report 1. MLR Template'!L13</f>
        <v>520562</v>
      </c>
      <c r="E1" s="89">
        <f>'Report 1. MLR Template'!P13</f>
        <v>75181</v>
      </c>
      <c r="F1" s="89">
        <f>'Report 1. MLR Template'!T13</f>
        <v>32682</v>
      </c>
      <c r="G1" s="89">
        <f>'Report 1. MLR Template'!X13</f>
        <v>65296</v>
      </c>
      <c r="H1" s="89">
        <f>'Report 1. MLR Template'!AB13</f>
        <v>130665</v>
      </c>
      <c r="I1" s="89">
        <f>SUM(B1:H1)</f>
        <v>1687754</v>
      </c>
      <c r="J1" s="89">
        <f>I1-'Report 1. MLR Template'!AH13</f>
        <v>0</v>
      </c>
    </row>
    <row r="2">
      <c r="A2" s="1"/>
      <c r="B2" s="90"/>
      <c r="C2" s="1"/>
      <c r="D2" s="1"/>
      <c r="E2" s="1"/>
      <c r="F2" s="1"/>
      <c r="G2" s="1"/>
      <c r="H2" s="1"/>
      <c r="I2" s="1"/>
      <c r="J2" s="1"/>
      <c r="K2" s="1"/>
      <c r="L2" s="1"/>
      <c r="M2" s="1"/>
      <c r="N2" s="1"/>
      <c r="O2" s="1"/>
      <c r="P2" s="1"/>
      <c r="Q2" s="1"/>
      <c r="R2" s="1"/>
      <c r="S2" s="1"/>
      <c r="T2" s="1"/>
      <c r="U2" s="1"/>
      <c r="V2" s="1"/>
      <c r="W2" s="1"/>
      <c r="X2" s="1"/>
      <c r="Y2" s="1"/>
      <c r="Z2" s="1"/>
    </row>
    <row r="3">
      <c r="A3" s="88" t="s">
        <v>131</v>
      </c>
    </row>
    <row r="4">
      <c r="A4" s="91"/>
      <c r="B4" s="91" t="str">
        <f>'Report 1. MLR Template'!C4</f>
        <v>Non Expansion Parents</v>
      </c>
      <c r="C4" s="91" t="str">
        <f>'Report 1. MLR Template'!G4</f>
        <v>Children</v>
      </c>
      <c r="D4" s="91" t="str">
        <f>'Report 1. MLR Template'!K4</f>
        <v>AwDC</v>
      </c>
      <c r="E4" s="91" t="str">
        <f>'Report 1. MLR Template'!O4</f>
        <v>Expansion Parents</v>
      </c>
      <c r="F4" s="91" t="str">
        <f>'Report 1. MLR Template'!S4</f>
        <v>Foster Care</v>
      </c>
      <c r="G4" s="91" t="str">
        <f>'Report 1. MLR Template'!W4</f>
        <v>Elderly</v>
      </c>
      <c r="H4" s="91" t="str">
        <f>'Report 1. MLR Template'!AA4</f>
        <v>Disabled</v>
      </c>
      <c r="I4" s="91" t="str">
        <f>'Report 1. MLR Template'!AG4</f>
        <v>Total Region 6</v>
      </c>
      <c r="J4" s="91"/>
      <c r="K4" s="91"/>
      <c r="L4" s="91"/>
      <c r="M4" s="91"/>
      <c r="N4" s="91"/>
      <c r="O4" s="91"/>
      <c r="P4" s="91"/>
      <c r="Q4" s="91"/>
      <c r="R4" s="91"/>
      <c r="S4" s="91"/>
      <c r="T4" s="91"/>
      <c r="U4" s="91"/>
      <c r="V4" s="91"/>
      <c r="W4" s="91"/>
      <c r="X4" s="91"/>
      <c r="Y4" s="91"/>
      <c r="Z4" s="91"/>
    </row>
    <row r="5">
      <c r="A5" s="1" t="s">
        <v>132</v>
      </c>
      <c r="B5" s="81">
        <f>('Report 1. MLR Template'!D8*B1)+'Report 1. MLR Template'!D18</f>
        <v>9866973.77</v>
      </c>
      <c r="C5" s="81">
        <f>('Report 1. MLR Template'!H8*C1)+'Report 1. MLR Template'!H18</f>
        <v>19095243.14</v>
      </c>
      <c r="D5" s="81">
        <f>('Report 1. MLR Template'!L8*D1)+'Report 1. MLR Template'!L18</f>
        <v>36096313.54</v>
      </c>
      <c r="E5" s="81">
        <f>('Report 1. MLR Template'!P8*E1)++'Report 1. MLR Template'!P18</f>
        <v>2619826.654</v>
      </c>
      <c r="F5" s="81">
        <f>('Report 1. MLR Template'!T8*F1)+'Report 1. MLR Template'!T18</f>
        <v>4548880.025</v>
      </c>
      <c r="G5" s="81">
        <f>('Report 1. MLR Template'!X8*G1)+'Report 1. MLR Template'!X18</f>
        <v>2007481.24</v>
      </c>
      <c r="H5" s="81">
        <f>('Report 1. MLR Template'!AB8*H1)++'Report 1. MLR Template'!AB18</f>
        <v>21628378.07</v>
      </c>
      <c r="I5" s="81">
        <f>SUM(B5:H5)</f>
        <v>95863096.44</v>
      </c>
      <c r="J5" s="89">
        <f>I5-'Report 1. MLR Template'!AH19</f>
        <v>-660209.2323</v>
      </c>
      <c r="K5" s="88" t="s">
        <v>133</v>
      </c>
    </row>
    <row r="6">
      <c r="A6" s="1"/>
      <c r="B6" s="79"/>
      <c r="C6" s="79"/>
      <c r="D6" s="79"/>
      <c r="E6" s="79"/>
      <c r="F6" s="79"/>
      <c r="G6" s="79"/>
      <c r="H6" s="79"/>
      <c r="I6" s="79"/>
      <c r="J6" s="89"/>
    </row>
    <row r="7">
      <c r="A7" s="1" t="s">
        <v>134</v>
      </c>
      <c r="B7" s="92">
        <f>'Report 1. MLR Template'!$D$29-'Report 1. MLR Template'!$D$26-'Report 1. MLR Template'!$D$25</f>
        <v>12610877.06</v>
      </c>
      <c r="C7" s="92">
        <f>'Report 1. MLR Template'!$H$29-'Report 1. MLR Template'!$H$26-'Report 1. MLR Template'!$H$25</f>
        <v>26875723.46</v>
      </c>
      <c r="D7" s="92">
        <f>'Report 1. MLR Template'!$L$29-'Report 1. MLR Template'!$L$26-'Report 1. MLR Template'!$L$25</f>
        <v>33397907.36</v>
      </c>
      <c r="E7" s="92">
        <f>'Report 1. MLR Template'!$P$29-'Report 1. MLR Template'!$P$26-'Report 1. MLR Template'!$P$25</f>
        <v>3270968.379</v>
      </c>
      <c r="F7" s="92">
        <f>'Report 1. MLR Template'!$T$29-'Report 1. MLR Template'!$T$26-'Report 1. MLR Template'!$T$25</f>
        <v>4264775.722</v>
      </c>
      <c r="G7" s="92">
        <f>'Report 1. MLR Template'!$X$29-'Report 1. MLR Template'!$X$26-'Report 1. MLR Template'!$X$25</f>
        <v>2208348.961</v>
      </c>
      <c r="H7" s="92">
        <f>'Report 1. MLR Template'!$AB$29-'Report 1. MLR Template'!$AB$26-'Report 1. MLR Template'!$AB$25</f>
        <v>10071273.49</v>
      </c>
      <c r="I7" s="81">
        <f>SUM(B7:H7)</f>
        <v>92699874.43</v>
      </c>
      <c r="J7" s="89">
        <f>I7-'Report 1. MLR Template'!AH20</f>
        <v>0.00000001490116119</v>
      </c>
    </row>
    <row r="8">
      <c r="A8" s="1"/>
      <c r="B8" s="79"/>
      <c r="C8" s="1"/>
      <c r="D8" s="1"/>
      <c r="G8" s="90"/>
      <c r="H8" s="90"/>
      <c r="J8" s="89"/>
    </row>
    <row r="9">
      <c r="A9" s="1" t="s">
        <v>135</v>
      </c>
      <c r="B9" s="89">
        <v>599766.38547427</v>
      </c>
      <c r="C9" s="89">
        <v>1160708.969872048</v>
      </c>
      <c r="D9" s="89">
        <v>2194123.1431003436</v>
      </c>
      <c r="E9" s="89">
        <v>159246.79634838575</v>
      </c>
      <c r="F9" s="89">
        <v>276504.7718061727</v>
      </c>
      <c r="G9" s="89">
        <v>122025.23236521427</v>
      </c>
      <c r="H9" s="89">
        <v>1314686.1884620194</v>
      </c>
      <c r="I9" s="89">
        <v>5827061.487428454</v>
      </c>
      <c r="J9" s="89">
        <f>I9-SUM(B9:H9)</f>
        <v>-0.0000000009313225746</v>
      </c>
    </row>
    <row r="10">
      <c r="A10" s="1"/>
      <c r="B10" s="1"/>
      <c r="C10" s="1"/>
      <c r="D10" s="1"/>
      <c r="J10" s="89"/>
    </row>
    <row r="11">
      <c r="A11" s="1" t="s">
        <v>131</v>
      </c>
      <c r="B11" s="89">
        <f t="shared" ref="B11:I11" si="1">B5-B7-B9</f>
        <v>-3343669.675</v>
      </c>
      <c r="C11" s="89">
        <f t="shared" si="1"/>
        <v>-8941189.286</v>
      </c>
      <c r="D11" s="89">
        <f t="shared" si="1"/>
        <v>504283.0405</v>
      </c>
      <c r="E11" s="89">
        <f t="shared" si="1"/>
        <v>-810388.5214</v>
      </c>
      <c r="F11" s="89">
        <f t="shared" si="1"/>
        <v>7599.531937</v>
      </c>
      <c r="G11" s="89">
        <f t="shared" si="1"/>
        <v>-322892.9536</v>
      </c>
      <c r="H11" s="89">
        <f t="shared" si="1"/>
        <v>10242418.39</v>
      </c>
      <c r="I11" s="89">
        <f t="shared" si="1"/>
        <v>-2663839.474</v>
      </c>
      <c r="J11" s="89">
        <f>I11-SUM(B11:H11)</f>
        <v>-0.000000004656612873</v>
      </c>
    </row>
    <row r="12">
      <c r="A12" s="1"/>
      <c r="B12" s="1"/>
      <c r="C12" s="1"/>
      <c r="D12" s="1"/>
      <c r="J12" s="79"/>
    </row>
    <row r="13">
      <c r="A13" s="1" t="s">
        <v>136</v>
      </c>
      <c r="B13" s="93">
        <v>0.21028164756576478</v>
      </c>
      <c r="C13" s="93">
        <v>0.21028164756576478</v>
      </c>
      <c r="D13" s="93">
        <v>0.21028164756576478</v>
      </c>
      <c r="E13" s="93">
        <v>0.21028164756576478</v>
      </c>
      <c r="F13" s="93">
        <v>0.21028164756576478</v>
      </c>
      <c r="G13" s="93">
        <v>0.21028164756576478</v>
      </c>
      <c r="H13" s="93">
        <v>0.21028164756576478</v>
      </c>
      <c r="I13" s="93">
        <v>0.21028164756576478</v>
      </c>
      <c r="J13" s="79"/>
    </row>
    <row r="14">
      <c r="A14" s="1" t="s">
        <v>137</v>
      </c>
      <c r="B14" s="93">
        <v>0.037559575087237285</v>
      </c>
      <c r="C14" s="93">
        <v>0.037559575087237285</v>
      </c>
      <c r="D14" s="93">
        <v>0.037559575087237285</v>
      </c>
      <c r="E14" s="93">
        <v>0.037559575087237285</v>
      </c>
      <c r="F14" s="93">
        <v>0.037559575087237285</v>
      </c>
      <c r="G14" s="93">
        <v>0.037559575087237285</v>
      </c>
      <c r="H14" s="93">
        <v>0.037559575087237285</v>
      </c>
      <c r="I14" s="93">
        <v>0.037559575087237285</v>
      </c>
      <c r="J14" s="79"/>
    </row>
    <row r="15">
      <c r="A15" s="1"/>
      <c r="B15" s="1"/>
      <c r="C15" s="1"/>
      <c r="D15" s="1"/>
      <c r="E15" s="1"/>
      <c r="F15" s="1"/>
      <c r="G15" s="1"/>
      <c r="H15" s="1"/>
      <c r="I15" s="1"/>
      <c r="J15" s="79"/>
    </row>
    <row r="16">
      <c r="A16" s="1" t="s">
        <v>138</v>
      </c>
      <c r="B16" s="79">
        <f t="shared" ref="B16:I16" si="2">B11*B13</f>
        <v>-703112.3682</v>
      </c>
      <c r="C16" s="79">
        <f t="shared" si="2"/>
        <v>-1880168.014</v>
      </c>
      <c r="D16" s="79">
        <f t="shared" si="2"/>
        <v>106041.4686</v>
      </c>
      <c r="E16" s="79">
        <f t="shared" si="2"/>
        <v>-170409.8335</v>
      </c>
      <c r="F16" s="79">
        <f t="shared" si="2"/>
        <v>1598.042096</v>
      </c>
      <c r="G16" s="79">
        <f t="shared" si="2"/>
        <v>-67898.46227</v>
      </c>
      <c r="H16" s="79">
        <f t="shared" si="2"/>
        <v>2153792.614</v>
      </c>
      <c r="I16" s="79">
        <f t="shared" si="2"/>
        <v>-560156.5535</v>
      </c>
      <c r="J16" s="79"/>
    </row>
    <row r="17">
      <c r="A17" s="1" t="s">
        <v>139</v>
      </c>
      <c r="B17" s="94">
        <f t="shared" ref="B17:I17" si="3">B11*B14</f>
        <v>-125586.8122</v>
      </c>
      <c r="C17" s="94">
        <f t="shared" si="3"/>
        <v>-335827.2704</v>
      </c>
      <c r="D17" s="94">
        <f t="shared" si="3"/>
        <v>18940.65672</v>
      </c>
      <c r="E17" s="94">
        <f t="shared" si="3"/>
        <v>-30437.84852</v>
      </c>
      <c r="F17" s="94">
        <f t="shared" si="3"/>
        <v>285.4351904</v>
      </c>
      <c r="G17" s="94">
        <f t="shared" si="3"/>
        <v>-12127.72214</v>
      </c>
      <c r="H17" s="94">
        <f t="shared" si="3"/>
        <v>384700.8826</v>
      </c>
      <c r="I17" s="94">
        <f t="shared" si="3"/>
        <v>-100052.6788</v>
      </c>
    </row>
    <row r="18">
      <c r="A18" s="1" t="s">
        <v>140</v>
      </c>
      <c r="B18" s="79">
        <f t="shared" ref="B18:I18" si="4">SUM(B16:B17)</f>
        <v>-828699.1804</v>
      </c>
      <c r="C18" s="79">
        <f t="shared" si="4"/>
        <v>-2215995.285</v>
      </c>
      <c r="D18" s="79">
        <f t="shared" si="4"/>
        <v>124982.1253</v>
      </c>
      <c r="E18" s="79">
        <f t="shared" si="4"/>
        <v>-200847.682</v>
      </c>
      <c r="F18" s="79">
        <f t="shared" si="4"/>
        <v>1883.477287</v>
      </c>
      <c r="G18" s="79">
        <f t="shared" si="4"/>
        <v>-80026.18441</v>
      </c>
      <c r="H18" s="79">
        <f t="shared" si="4"/>
        <v>2538493.497</v>
      </c>
      <c r="I18" s="79">
        <f t="shared" si="4"/>
        <v>-660209.2323</v>
      </c>
    </row>
    <row r="20">
      <c r="A20" s="88" t="s">
        <v>141</v>
      </c>
      <c r="B20" s="82">
        <f t="shared" ref="B20:I20" si="5">B18/B1</f>
        <v>-3.289885707</v>
      </c>
      <c r="C20" s="82">
        <f t="shared" si="5"/>
        <v>-3.624016165</v>
      </c>
      <c r="D20" s="82">
        <f t="shared" si="5"/>
        <v>0.2400907583</v>
      </c>
      <c r="E20" s="82">
        <f t="shared" si="5"/>
        <v>-2.67152182</v>
      </c>
      <c r="F20" s="82">
        <f t="shared" si="5"/>
        <v>0.05763041695</v>
      </c>
      <c r="G20" s="82">
        <f t="shared" si="5"/>
        <v>-1.225590915</v>
      </c>
      <c r="H20" s="82">
        <f t="shared" si="5"/>
        <v>19.42749395</v>
      </c>
      <c r="I20" s="82">
        <f t="shared" si="5"/>
        <v>-0.3911762214</v>
      </c>
    </row>
    <row r="21" ht="15.75" customHeight="1">
      <c r="A21" s="95" t="s">
        <v>142</v>
      </c>
      <c r="B21" s="82">
        <v>-3.2898857069686622</v>
      </c>
      <c r="C21" s="82">
        <v>-3.624016165296399</v>
      </c>
      <c r="D21" s="82">
        <v>0.24009075828114737</v>
      </c>
      <c r="E21" s="82">
        <v>-2.6715218203204336</v>
      </c>
      <c r="F21" s="82">
        <v>0.057630416954447726</v>
      </c>
      <c r="G21" s="82">
        <v>-1.2255909153887474</v>
      </c>
      <c r="H21" s="82">
        <v>19.427493946650692</v>
      </c>
      <c r="I21" s="82">
        <v>-0.3911762213607191</v>
      </c>
      <c r="J21" s="95"/>
      <c r="K21" s="95"/>
      <c r="L21" s="95"/>
      <c r="M21" s="95"/>
      <c r="N21" s="95"/>
      <c r="O21" s="95"/>
      <c r="P21" s="95"/>
      <c r="Q21" s="95"/>
      <c r="R21" s="95"/>
      <c r="S21" s="95"/>
      <c r="T21" s="95"/>
      <c r="U21" s="95"/>
      <c r="V21" s="95"/>
      <c r="W21" s="95"/>
      <c r="X21" s="95"/>
      <c r="Y21" s="95"/>
      <c r="Z21" s="95"/>
    </row>
    <row r="22" ht="15.75" customHeight="1">
      <c r="B22" s="79">
        <f t="shared" ref="B22:I22" si="6">B20-B21</f>
        <v>0</v>
      </c>
      <c r="C22" s="79">
        <f t="shared" si="6"/>
        <v>0</v>
      </c>
      <c r="D22" s="79">
        <f t="shared" si="6"/>
        <v>0</v>
      </c>
      <c r="E22" s="79">
        <f t="shared" si="6"/>
        <v>0</v>
      </c>
      <c r="F22" s="79">
        <f t="shared" si="6"/>
        <v>0</v>
      </c>
      <c r="G22" s="79">
        <f t="shared" si="6"/>
        <v>0</v>
      </c>
      <c r="H22" s="79">
        <f t="shared" si="6"/>
        <v>0</v>
      </c>
      <c r="I22" s="79">
        <f t="shared" si="6"/>
        <v>0</v>
      </c>
    </row>
    <row r="23" ht="15.75" customHeight="1"/>
    <row r="24" ht="15.75" customHeight="1"/>
    <row r="25" ht="15.75" customHeight="1">
      <c r="B25" s="82"/>
      <c r="C25" s="82"/>
      <c r="D25" s="82"/>
      <c r="E25" s="82"/>
      <c r="F25" s="82"/>
      <c r="G25" s="82"/>
      <c r="H25" s="82"/>
      <c r="I25" s="82"/>
    </row>
    <row r="26" ht="15.75" customHeight="1">
      <c r="B26" s="82"/>
      <c r="C26" s="82"/>
      <c r="D26" s="82"/>
      <c r="E26" s="82"/>
      <c r="F26" s="82"/>
      <c r="G26" s="82"/>
      <c r="H26" s="82"/>
      <c r="I26" s="82"/>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portrait"/>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2015-11-05T21:44:37Z</dcterms:created>
  <dc:creator>Optumas</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